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<sst xmlns="http://schemas.openxmlformats.org/spreadsheetml/2006/main" count="181" uniqueCount="136">
  <si>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</si>
  <si>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</si>
  <si>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</si>
  <si>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</si>
  <si>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</si>
  <si>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</si>
  <si>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</si>
  <si>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</si>
  <si>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</si>
  <si>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</si>
  <si>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</si>
  <si>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</si>
  <si>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</si>
  <si>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</si>
  <si>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</si>
  <si>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</si>
  <si>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</si>
  <si>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</si>
  <si>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</si>
  <si>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</si>
  <si>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</si>
  <si>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</si>
  <si>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</si>
  <si>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</si>
  <si>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</si>
  <si>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</si>
  <si>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</si>
  <si>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</si>
  <si>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</si>
  <si>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</si>
  <si>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</si>
  <si>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</si>
  <si>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</si>
  <si>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</si>
  <si>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</si>
  <si>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</si>
  <si>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</si>
  <si>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</si>
  <si>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</si>
  <si>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</si>
  <si>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</si>
  <si>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</si>
  <si>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</si>
  <si>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</si>
  <si>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</si>
  <si>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</si>
  <si>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</si>
  <si>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</si>
  <si>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</si>
  <si>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</si>
  <si>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</si>
  <si>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</si>
  <si>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</si>
  <si>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</si>
  <si>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</si>
  <si>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</si>
  <si>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</si>
  <si>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</si>
  <si>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</si>
  <si>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</si>
  <si>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</si>
  <si>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</si>
  <si>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</si>
  <si>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</si>
  <si>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</si>
  <si>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</si>
  <si>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</si>
  <si>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</si>
  <si>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</si>
  <si>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</si>
  <si>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</si>
  <si>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</si>
  <si>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</si>
  <si>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</si>
  <si>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</si>
  <si>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</si>
  <si>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</si>
  <si>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</si>
  <si>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</si>
  <si>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</si>
  <si>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</si>
  <si>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</si>
  <si>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</si>
  <si>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</si>
  <si>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</si>
  <si>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</si>
  <si>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</si>
  <si>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</si>
  <si>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</si>
  <si>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</si>
  <si>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</si>
  <si>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</si>
  <si>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</si>
  <si>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</si>
  <si>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</si>
  <si>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</si>
  <si>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</si>
  <si>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</si>
  <si>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</si>
  <si>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</si>
  <si>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</si>
  <si>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</si>
  <si>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</si>
  <si>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</si>
  <si>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</si>
  <si>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</si>
  <si>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</si>
  <si>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</si>
  <si>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</si>
  <si>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</si>
  <si>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</si>
  <si>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</si>
  <si>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</si>
  <si>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</si>
  <si>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</si>
  <si>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</si>
  <si>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</si>
  <si>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</si>
  <si>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</si>
  <si>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</si>
  <si>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</si>
  <si>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</si>
  <si>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</si>
  <si>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</si>
  <si>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</si>
  <si>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</si>
  <si>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</si>
  <si>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８ 第1号被保険者の保険料収納状況（３１年度賦課分）</t>
  </si>
  <si>
    <t>介護保険制度の実施状況について</t>
  </si>
  <si>
    <r>
      <t>（令和2年6月分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</si>
  <si>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t>令和2年6月</t>
  </si>
  <si>
    <t>令和2年4月利用分</t>
  </si>
  <si>
    <r>
      <t>＊現物給付（</t>
    </r>
    <r>
      <rPr>
        <sz val="11"/>
        <rFont val="ＭＳ Ｐゴシック"/>
        <family val="3"/>
      </rPr>
      <t>5月審査分）、償還給付（5月支出決定分）</t>
    </r>
  </si>
  <si>
    <t>＊令和元年度実績値</t>
  </si>
  <si>
    <r>
      <rPr>
        <sz val="11"/>
        <rFont val="ＭＳ Ｐゴシック"/>
        <family val="3"/>
      </rPr>
      <t>令和2年6月1日現在</t>
    </r>
  </si>
  <si>
    <t>＊1 介護予防特定施設入居者生活介護(施設数50)、介護予防認知症対応型共同生活介護（施設数146）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</si>
</sst>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19" xfId="0" applyFont="1" applyFill="1" applyBorder="1" applyAlignment="1">
      <alignment horizontal="centerContinuous" vertical="center" wrapText="1" shrinkToFit="1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right" vertical="center" shrinkToFit="1"/>
    </xf>
    <xf numFmtId="0" fontId="9" fillId="34" borderId="15" xfId="0" applyFont="1" applyFill="1" applyBorder="1" applyAlignment="1">
      <alignment vertical="center"/>
    </xf>
    <xf numFmtId="0" fontId="9" fillId="34" borderId="19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vertical="center"/>
    </xf>
    <xf numFmtId="0" fontId="0" fillId="34" borderId="24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  <xf numFmtId="0" fontId="6" fillId="34" borderId="25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0" fillId="34" borderId="21" xfId="0" applyFont="1" applyFill="1" applyBorder="1" applyAlignment="1">
      <alignment horizontal="center" vertical="center" shrinkToFit="1"/>
    </xf>
    <xf numFmtId="0" fontId="6" fillId="34" borderId="29" xfId="0" applyFont="1" applyFill="1" applyBorder="1" applyAlignment="1">
      <alignment horizontal="center" vertical="center" shrinkToFit="1"/>
    </xf>
    <xf numFmtId="0" fontId="8" fillId="34" borderId="1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19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79" fontId="6" fillId="0" borderId="19" xfId="0" applyNumberFormat="1" applyFont="1" applyFill="1" applyBorder="1" applyAlignment="1">
      <alignment horizontal="right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27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35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6" xfId="0" applyNumberFormat="1" applyFont="1" applyFill="1" applyBorder="1" applyAlignment="1">
      <alignment vertical="center"/>
    </xf>
    <xf numFmtId="10" fontId="6" fillId="0" borderId="10" xfId="0" applyNumberFormat="1" applyFont="1" applyFill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workbookViewId="0" topLeftCell="A135">
      <selection activeCell="A135" sqref="A1:IV16384"/>
    </sheetView>
  </sheetViews>
  <sheetFormatPr defaultColWidth="9.00390625" defaultRowHeight="13.5"/>
  <cols>
    <col min="1" max="1" width="2.625" style="84" customWidth="1"/>
    <col min="2" max="2" width="9.50390625" style="59" customWidth="1"/>
    <col min="3" max="10" width="8.75390625" style="85" customWidth="1"/>
    <col min="11" max="11" width="8.875" style="85" customWidth="1"/>
    <col min="12" max="12" width="9.375" style="85" customWidth="1"/>
    <col min="13" max="16384" width="9.00390625" style="84" customWidth="1"/>
  </cols>
  <sheetData>
    <row r="1" spans="1:12" s="62" customFormat="1" ht="27" customHeight="1">
      <c r="A1" s="157" t="s">
        <v>128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62" customFormat="1" ht="18.75" customHeight="1">
      <c r="A2" s="158" t="s">
        <v>129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0" s="62" customFormat="1" ht="22.5" customHeight="1">
      <c r="B3" s="1"/>
      <c r="C3" s="63"/>
      <c r="D3" s="63"/>
      <c r="E3" s="63"/>
      <c r="F3" s="63"/>
      <c r="G3" s="63"/>
      <c r="I3" s="63" t="s">
        <v>6</v>
      </c>
      <c r="J3" s="63"/>
    </row>
    <row r="4" spans="2:11" s="62" customFormat="1" ht="22.5" customHeight="1">
      <c r="B4" s="1"/>
      <c r="C4" s="63"/>
      <c r="D4" s="63"/>
      <c r="E4" s="63"/>
      <c r="F4" s="63"/>
      <c r="G4" s="63"/>
      <c r="H4" s="1"/>
      <c r="I4" s="2"/>
      <c r="J4" s="63"/>
      <c r="K4" s="63"/>
    </row>
    <row r="5" spans="1:12" s="62" customFormat="1" ht="22.5" customHeight="1">
      <c r="A5" s="3" t="s">
        <v>7</v>
      </c>
      <c r="B5" s="3"/>
      <c r="C5" s="64"/>
      <c r="D5" s="63"/>
      <c r="E5" s="65"/>
      <c r="F5" s="65"/>
      <c r="G5" s="63"/>
      <c r="H5" s="63"/>
      <c r="I5" s="60" t="s">
        <v>130</v>
      </c>
      <c r="J5" s="63" t="s">
        <v>87</v>
      </c>
      <c r="K5" s="63"/>
      <c r="L5" s="63"/>
    </row>
    <row r="6" spans="1:13" s="69" customFormat="1" ht="22.5" customHeight="1">
      <c r="A6" s="140" t="s">
        <v>8</v>
      </c>
      <c r="B6" s="150"/>
      <c r="C6" s="138" t="s">
        <v>9</v>
      </c>
      <c r="D6" s="138" t="s">
        <v>10</v>
      </c>
      <c r="E6" s="140" t="s">
        <v>11</v>
      </c>
      <c r="F6" s="141"/>
      <c r="G6" s="66"/>
      <c r="H6" s="67"/>
      <c r="I6" s="66"/>
      <c r="J6" s="153"/>
      <c r="K6" s="153"/>
      <c r="L6" s="153"/>
      <c r="M6" s="68"/>
    </row>
    <row r="7" spans="1:12" s="69" customFormat="1" ht="22.5" customHeight="1">
      <c r="A7" s="151"/>
      <c r="B7" s="152"/>
      <c r="C7" s="139"/>
      <c r="D7" s="139"/>
      <c r="E7" s="142"/>
      <c r="F7" s="143"/>
      <c r="G7" s="123" t="s">
        <v>12</v>
      </c>
      <c r="H7" s="124"/>
      <c r="I7" s="123" t="s">
        <v>123</v>
      </c>
      <c r="J7" s="124"/>
      <c r="K7" s="123" t="s">
        <v>124</v>
      </c>
      <c r="L7" s="124"/>
    </row>
    <row r="8" spans="1:13" s="69" customFormat="1" ht="22.5" customHeight="1">
      <c r="A8" s="160">
        <v>291822</v>
      </c>
      <c r="B8" s="161"/>
      <c r="C8" s="162">
        <v>861</v>
      </c>
      <c r="D8" s="162">
        <v>866</v>
      </c>
      <c r="E8" s="160">
        <v>291817</v>
      </c>
      <c r="F8" s="163"/>
      <c r="G8" s="160">
        <v>138742</v>
      </c>
      <c r="H8" s="163"/>
      <c r="I8" s="160">
        <v>101719</v>
      </c>
      <c r="J8" s="163"/>
      <c r="K8" s="160">
        <v>51356</v>
      </c>
      <c r="L8" s="163"/>
      <c r="M8" s="70">
        <f>G8+I8+K8-E8</f>
        <v>0</v>
      </c>
    </row>
    <row r="9" spans="2:11" s="69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9" customFormat="1" ht="22.5" customHeight="1">
      <c r="A10" s="5" t="s">
        <v>16</v>
      </c>
      <c r="B10" s="6"/>
      <c r="C10" s="71"/>
      <c r="D10" s="72"/>
      <c r="E10" s="61"/>
      <c r="F10" s="61"/>
      <c r="G10" s="72"/>
      <c r="K10" s="60" t="str">
        <f>I5</f>
        <v>令和2年6月</v>
      </c>
      <c r="L10" s="72" t="s">
        <v>87</v>
      </c>
    </row>
    <row r="11" spans="1:12" s="69" customFormat="1" ht="22.5" customHeight="1">
      <c r="A11" s="127" t="s">
        <v>13</v>
      </c>
      <c r="B11" s="127"/>
      <c r="C11" s="148" t="s">
        <v>105</v>
      </c>
      <c r="D11" s="146"/>
      <c r="E11" s="149"/>
      <c r="F11" s="128" t="s">
        <v>118</v>
      </c>
      <c r="G11" s="129"/>
      <c r="H11" s="129"/>
      <c r="I11" s="129"/>
      <c r="J11" s="129"/>
      <c r="K11" s="130"/>
      <c r="L11" s="144" t="s">
        <v>14</v>
      </c>
    </row>
    <row r="12" spans="1:12" s="69" customFormat="1" ht="22.5" customHeight="1">
      <c r="A12" s="127"/>
      <c r="B12" s="127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44"/>
    </row>
    <row r="13" spans="1:16" s="69" customFormat="1" ht="22.5" customHeight="1">
      <c r="A13" s="125" t="s">
        <v>71</v>
      </c>
      <c r="B13" s="126"/>
      <c r="C13" s="162">
        <f>SUM(C14:C16)</f>
        <v>8345</v>
      </c>
      <c r="D13" s="162">
        <f>SUM(D14:D16)</f>
        <v>10076</v>
      </c>
      <c r="E13" s="162">
        <f aca="true" t="shared" si="0" ref="E13:E18">SUM(C13:D13)</f>
        <v>18421</v>
      </c>
      <c r="F13" s="162">
        <f>SUM(F14:F16)</f>
        <v>14752</v>
      </c>
      <c r="G13" s="162">
        <f>SUM(G14:G16)</f>
        <v>11280</v>
      </c>
      <c r="H13" s="162">
        <f>SUM(H14:H16)</f>
        <v>8468</v>
      </c>
      <c r="I13" s="162">
        <f>SUM(I14:I16)</f>
        <v>7656</v>
      </c>
      <c r="J13" s="162">
        <f>SUM(J14:J16)</f>
        <v>4626</v>
      </c>
      <c r="K13" s="164">
        <f aca="true" t="shared" si="1" ref="K13:K18">SUM(F13:J13)</f>
        <v>46782</v>
      </c>
      <c r="L13" s="165">
        <f aca="true" t="shared" si="2" ref="L13:L18">SUM(E13:J13)</f>
        <v>65203</v>
      </c>
      <c r="P13" s="74"/>
    </row>
    <row r="14" spans="1:12" s="69" customFormat="1" ht="24" customHeight="1">
      <c r="A14" s="13"/>
      <c r="B14" s="14" t="s">
        <v>106</v>
      </c>
      <c r="C14" s="162">
        <v>1070</v>
      </c>
      <c r="D14" s="162">
        <v>1497</v>
      </c>
      <c r="E14" s="162">
        <f t="shared" si="0"/>
        <v>2567</v>
      </c>
      <c r="F14" s="162">
        <v>1415</v>
      </c>
      <c r="G14" s="162">
        <v>1383</v>
      </c>
      <c r="H14" s="162">
        <v>921</v>
      </c>
      <c r="I14" s="162">
        <v>797</v>
      </c>
      <c r="J14" s="166">
        <v>513</v>
      </c>
      <c r="K14" s="164">
        <f t="shared" si="1"/>
        <v>5029</v>
      </c>
      <c r="L14" s="165">
        <f t="shared" si="2"/>
        <v>7596</v>
      </c>
    </row>
    <row r="15" spans="1:12" s="69" customFormat="1" ht="22.5" customHeight="1">
      <c r="A15" s="13"/>
      <c r="B15" s="14" t="s">
        <v>125</v>
      </c>
      <c r="C15" s="162">
        <v>3994</v>
      </c>
      <c r="D15" s="162">
        <v>4314</v>
      </c>
      <c r="E15" s="162">
        <f t="shared" si="0"/>
        <v>8308</v>
      </c>
      <c r="F15" s="162">
        <v>5523</v>
      </c>
      <c r="G15" s="162">
        <v>3815</v>
      </c>
      <c r="H15" s="162">
        <v>2517</v>
      </c>
      <c r="I15" s="162">
        <v>2182</v>
      </c>
      <c r="J15" s="166">
        <v>1385</v>
      </c>
      <c r="K15" s="164">
        <f t="shared" si="1"/>
        <v>15422</v>
      </c>
      <c r="L15" s="165">
        <f t="shared" si="2"/>
        <v>23730</v>
      </c>
    </row>
    <row r="16" spans="1:12" s="69" customFormat="1" ht="22.5" customHeight="1">
      <c r="A16" s="15"/>
      <c r="B16" s="16" t="s">
        <v>124</v>
      </c>
      <c r="C16" s="162">
        <v>3281</v>
      </c>
      <c r="D16" s="162">
        <v>4265</v>
      </c>
      <c r="E16" s="162">
        <f t="shared" si="0"/>
        <v>7546</v>
      </c>
      <c r="F16" s="162">
        <v>7814</v>
      </c>
      <c r="G16" s="162">
        <v>6082</v>
      </c>
      <c r="H16" s="162">
        <v>5030</v>
      </c>
      <c r="I16" s="162">
        <v>4677</v>
      </c>
      <c r="J16" s="166">
        <v>2728</v>
      </c>
      <c r="K16" s="164">
        <f t="shared" si="1"/>
        <v>26331</v>
      </c>
      <c r="L16" s="165">
        <f t="shared" si="2"/>
        <v>33877</v>
      </c>
    </row>
    <row r="17" spans="1:12" s="69" customFormat="1" ht="22.5" customHeight="1" thickBot="1">
      <c r="A17" s="125" t="s">
        <v>107</v>
      </c>
      <c r="B17" s="145"/>
      <c r="C17" s="167">
        <v>63</v>
      </c>
      <c r="D17" s="167">
        <v>179</v>
      </c>
      <c r="E17" s="162">
        <f t="shared" si="0"/>
        <v>242</v>
      </c>
      <c r="F17" s="167">
        <v>131</v>
      </c>
      <c r="G17" s="167">
        <v>255</v>
      </c>
      <c r="H17" s="167">
        <v>155</v>
      </c>
      <c r="I17" s="167">
        <v>152</v>
      </c>
      <c r="J17" s="168">
        <v>100</v>
      </c>
      <c r="K17" s="169">
        <f t="shared" si="1"/>
        <v>793</v>
      </c>
      <c r="L17" s="170">
        <f t="shared" si="2"/>
        <v>1035</v>
      </c>
    </row>
    <row r="18" spans="1:12" s="69" customFormat="1" ht="22.5" customHeight="1" thickTop="1">
      <c r="A18" s="136" t="s">
        <v>15</v>
      </c>
      <c r="B18" s="137"/>
      <c r="C18" s="171">
        <f aca="true" t="shared" si="3" ref="C18:J18">SUM(C13,C17)</f>
        <v>8408</v>
      </c>
      <c r="D18" s="171">
        <f t="shared" si="3"/>
        <v>10255</v>
      </c>
      <c r="E18" s="171">
        <f t="shared" si="0"/>
        <v>18663</v>
      </c>
      <c r="F18" s="171">
        <f t="shared" si="3"/>
        <v>14883</v>
      </c>
      <c r="G18" s="171">
        <f t="shared" si="3"/>
        <v>11535</v>
      </c>
      <c r="H18" s="171">
        <f t="shared" si="3"/>
        <v>8623</v>
      </c>
      <c r="I18" s="171">
        <f t="shared" si="3"/>
        <v>7808</v>
      </c>
      <c r="J18" s="172">
        <f t="shared" si="3"/>
        <v>4726</v>
      </c>
      <c r="K18" s="173">
        <f t="shared" si="1"/>
        <v>47575</v>
      </c>
      <c r="L18" s="174">
        <f t="shared" si="2"/>
        <v>66238</v>
      </c>
    </row>
    <row r="19" spans="1:12" s="74" customFormat="1" ht="22.5" customHeight="1">
      <c r="A19" s="73"/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9" customFormat="1" ht="22.5" customHeight="1">
      <c r="A20" s="5" t="s">
        <v>90</v>
      </c>
      <c r="B20" s="5"/>
      <c r="C20" s="71"/>
      <c r="D20" s="75"/>
      <c r="E20" s="61"/>
      <c r="F20" s="75"/>
      <c r="G20" s="75"/>
      <c r="I20" s="61" t="s">
        <v>131</v>
      </c>
      <c r="J20" s="75"/>
      <c r="K20" s="75"/>
      <c r="L20" s="75"/>
    </row>
    <row r="21" spans="1:12" s="69" customFormat="1" ht="22.5" customHeight="1">
      <c r="A21" s="121" t="s">
        <v>13</v>
      </c>
      <c r="B21" s="122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116</v>
      </c>
      <c r="J21" s="18" t="s">
        <v>14</v>
      </c>
      <c r="K21" s="4"/>
      <c r="L21" s="4"/>
    </row>
    <row r="22" spans="1:12" s="69" customFormat="1" ht="22.5" customHeight="1">
      <c r="A22" s="121" t="s">
        <v>15</v>
      </c>
      <c r="B22" s="131"/>
      <c r="C22" s="162">
        <v>1826</v>
      </c>
      <c r="D22" s="162">
        <v>4119</v>
      </c>
      <c r="E22" s="162">
        <v>10757</v>
      </c>
      <c r="F22" s="162">
        <v>8809</v>
      </c>
      <c r="G22" s="162">
        <v>5177</v>
      </c>
      <c r="H22" s="162">
        <v>3159</v>
      </c>
      <c r="I22" s="162">
        <v>1672</v>
      </c>
      <c r="J22" s="162">
        <f>SUM(C22:I22)</f>
        <v>35519</v>
      </c>
      <c r="K22" s="17"/>
      <c r="L22" s="17"/>
    </row>
    <row r="23" spans="1:9" s="69" customFormat="1" ht="22.5" customHeight="1">
      <c r="A23" s="61"/>
      <c r="B23" s="77"/>
      <c r="C23" s="4"/>
      <c r="D23" s="4"/>
      <c r="E23" s="4"/>
      <c r="F23" s="4"/>
      <c r="G23" s="4"/>
      <c r="H23" s="4"/>
      <c r="I23" s="4"/>
    </row>
    <row r="24" spans="1:12" s="69" customFormat="1" ht="22.5" customHeight="1">
      <c r="A24" s="5" t="s">
        <v>72</v>
      </c>
      <c r="B24" s="5"/>
      <c r="C24" s="71"/>
      <c r="D24" s="75"/>
      <c r="E24" s="61"/>
      <c r="F24" s="75"/>
      <c r="G24" s="75"/>
      <c r="I24" s="61" t="str">
        <f>I20</f>
        <v>令和2年4月利用分</v>
      </c>
      <c r="J24" s="75"/>
      <c r="K24" s="75"/>
      <c r="L24" s="75"/>
    </row>
    <row r="25" spans="1:12" s="69" customFormat="1" ht="22.5" customHeight="1">
      <c r="A25" s="121" t="s">
        <v>13</v>
      </c>
      <c r="B25" s="122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9" customFormat="1" ht="22.5" customHeight="1">
      <c r="A26" s="121" t="s">
        <v>15</v>
      </c>
      <c r="B26" s="131"/>
      <c r="C26" s="162">
        <v>19</v>
      </c>
      <c r="D26" s="162">
        <v>42</v>
      </c>
      <c r="E26" s="162">
        <v>2249</v>
      </c>
      <c r="F26" s="162">
        <v>1955</v>
      </c>
      <c r="G26" s="162">
        <v>1736</v>
      </c>
      <c r="H26" s="162">
        <v>1223</v>
      </c>
      <c r="I26" s="162">
        <v>737</v>
      </c>
      <c r="J26" s="162">
        <f>SUM(C26:I26)</f>
        <v>7961</v>
      </c>
      <c r="K26" s="17"/>
      <c r="L26" s="17"/>
    </row>
    <row r="27" spans="2:12" s="69" customFormat="1" ht="22.5" customHeight="1">
      <c r="B27" s="19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s="69" customFormat="1" ht="22.5" customHeight="1">
      <c r="A28" s="5" t="s">
        <v>73</v>
      </c>
      <c r="B28" s="5"/>
      <c r="C28" s="71"/>
      <c r="D28" s="75"/>
      <c r="E28" s="61"/>
      <c r="F28" s="75"/>
      <c r="I28" s="75" t="str">
        <f>I20</f>
        <v>令和2年4月利用分</v>
      </c>
      <c r="J28" s="75"/>
      <c r="K28" s="75"/>
      <c r="L28" s="75"/>
    </row>
    <row r="29" spans="1:11" s="69" customFormat="1" ht="22.5" customHeight="1">
      <c r="A29" s="121" t="s">
        <v>13</v>
      </c>
      <c r="B29" s="122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9" customFormat="1" ht="22.5" customHeight="1">
      <c r="A30" s="121" t="s">
        <v>15</v>
      </c>
      <c r="B30" s="131"/>
      <c r="C30" s="162">
        <v>0</v>
      </c>
      <c r="D30" s="162">
        <v>0</v>
      </c>
      <c r="E30" s="162">
        <v>622</v>
      </c>
      <c r="F30" s="162">
        <v>980</v>
      </c>
      <c r="G30" s="162">
        <v>1960</v>
      </c>
      <c r="H30" s="162">
        <v>2848</v>
      </c>
      <c r="I30" s="162">
        <v>1912</v>
      </c>
      <c r="J30" s="162">
        <f>SUM(C30:I30)</f>
        <v>8322</v>
      </c>
      <c r="K30" s="17"/>
    </row>
    <row r="31" spans="1:11" s="69" customFormat="1" ht="22.5" customHeight="1">
      <c r="A31" s="61"/>
      <c r="B31" s="77"/>
      <c r="C31" s="78"/>
      <c r="D31" s="79"/>
      <c r="E31" s="78"/>
      <c r="F31" s="80"/>
      <c r="G31" s="78"/>
      <c r="H31" s="80"/>
      <c r="I31" s="78"/>
      <c r="J31" s="81"/>
      <c r="K31" s="81"/>
    </row>
    <row r="32" spans="1:9" s="69" customFormat="1" ht="22.5" customHeight="1">
      <c r="A32" s="5" t="s">
        <v>74</v>
      </c>
      <c r="B32" s="5"/>
      <c r="C32" s="71"/>
      <c r="D32" s="72"/>
      <c r="E32" s="61"/>
      <c r="F32" s="82" t="str">
        <f>I5</f>
        <v>令和2年6月</v>
      </c>
      <c r="G32" s="72" t="s">
        <v>88</v>
      </c>
      <c r="H32" s="4"/>
      <c r="I32" s="4"/>
    </row>
    <row r="33" spans="1:9" s="69" customFormat="1" ht="22.5" customHeight="1">
      <c r="A33" s="159" t="s">
        <v>99</v>
      </c>
      <c r="B33" s="159"/>
      <c r="C33" s="159"/>
      <c r="D33" s="146" t="s">
        <v>121</v>
      </c>
      <c r="E33" s="147"/>
      <c r="F33" s="147"/>
      <c r="G33" s="126"/>
      <c r="H33" s="4"/>
      <c r="I33" s="4"/>
    </row>
    <row r="34" spans="1:9" s="69" customFormat="1" ht="25.5" customHeight="1">
      <c r="A34" s="159"/>
      <c r="B34" s="159"/>
      <c r="C34" s="159"/>
      <c r="D34" s="83" t="s">
        <v>100</v>
      </c>
      <c r="E34" s="83" t="s">
        <v>122</v>
      </c>
      <c r="F34" s="83" t="s">
        <v>101</v>
      </c>
      <c r="G34" s="20" t="s">
        <v>102</v>
      </c>
      <c r="H34" s="4"/>
      <c r="I34" s="4"/>
    </row>
    <row r="35" spans="1:9" s="69" customFormat="1" ht="22.5" customHeight="1">
      <c r="A35" s="175">
        <v>1772</v>
      </c>
      <c r="B35" s="175"/>
      <c r="C35" s="175"/>
      <c r="D35" s="176">
        <v>1135</v>
      </c>
      <c r="E35" s="176">
        <v>24</v>
      </c>
      <c r="F35" s="176">
        <v>310</v>
      </c>
      <c r="G35" s="177">
        <v>303</v>
      </c>
      <c r="H35" s="4"/>
      <c r="I35" s="70"/>
    </row>
    <row r="36" spans="1:9" s="69" customFormat="1" ht="22.5" customHeight="1">
      <c r="A36" s="73"/>
      <c r="B36" s="21"/>
      <c r="C36" s="22"/>
      <c r="D36" s="23"/>
      <c r="E36" s="23"/>
      <c r="F36" s="23"/>
      <c r="G36" s="23"/>
      <c r="H36" s="4"/>
      <c r="I36" s="4"/>
    </row>
    <row r="37" spans="1:12" ht="22.5" customHeight="1">
      <c r="A37" s="24" t="s">
        <v>114</v>
      </c>
      <c r="B37" s="25"/>
      <c r="C37" s="84"/>
      <c r="D37" s="84"/>
      <c r="F37" s="62"/>
      <c r="G37" s="62" t="str">
        <f>I20</f>
        <v>令和2年4月利用分</v>
      </c>
      <c r="I37" s="84"/>
      <c r="J37" s="69"/>
      <c r="K37" s="69"/>
      <c r="L37" s="69"/>
    </row>
    <row r="38" spans="1:12" ht="22.5" customHeight="1">
      <c r="A38" s="24"/>
      <c r="B38" s="132" t="s">
        <v>5</v>
      </c>
      <c r="C38" s="132"/>
      <c r="D38" s="132"/>
      <c r="E38" s="132"/>
      <c r="F38" s="132"/>
      <c r="G38" s="154" t="s">
        <v>113</v>
      </c>
      <c r="H38" s="155" t="s">
        <v>112</v>
      </c>
      <c r="I38" s="86"/>
      <c r="J38" s="86"/>
      <c r="K38" s="86"/>
      <c r="L38" s="86"/>
    </row>
    <row r="39" spans="1:12" s="69" customFormat="1" ht="22.5" customHeight="1">
      <c r="A39" s="73"/>
      <c r="B39" s="133"/>
      <c r="C39" s="133"/>
      <c r="D39" s="133"/>
      <c r="E39" s="133"/>
      <c r="F39" s="133"/>
      <c r="G39" s="142"/>
      <c r="H39" s="156"/>
      <c r="I39" s="74"/>
      <c r="J39" s="74"/>
      <c r="K39" s="74"/>
      <c r="L39" s="74"/>
    </row>
    <row r="40" spans="1:8" s="69" customFormat="1" ht="22.5" customHeight="1">
      <c r="A40" s="73"/>
      <c r="B40" s="88"/>
      <c r="C40" s="26" t="s">
        <v>53</v>
      </c>
      <c r="D40" s="27"/>
      <c r="E40" s="27"/>
      <c r="F40" s="89"/>
      <c r="G40" s="178">
        <v>469</v>
      </c>
      <c r="H40" s="179">
        <v>11727</v>
      </c>
    </row>
    <row r="41" spans="1:8" s="69" customFormat="1" ht="22.5" customHeight="1">
      <c r="A41" s="73"/>
      <c r="B41" s="88"/>
      <c r="C41" s="26" t="s">
        <v>54</v>
      </c>
      <c r="D41" s="27"/>
      <c r="E41" s="27"/>
      <c r="F41" s="89"/>
      <c r="G41" s="178">
        <v>16</v>
      </c>
      <c r="H41" s="179">
        <v>265</v>
      </c>
    </row>
    <row r="42" spans="1:8" s="69" customFormat="1" ht="22.5" customHeight="1">
      <c r="A42" s="73"/>
      <c r="B42" s="88"/>
      <c r="C42" s="26" t="s">
        <v>55</v>
      </c>
      <c r="D42" s="27"/>
      <c r="E42" s="27"/>
      <c r="F42" s="89"/>
      <c r="G42" s="178">
        <v>142</v>
      </c>
      <c r="H42" s="179">
        <v>3619</v>
      </c>
    </row>
    <row r="43" spans="1:8" s="69" customFormat="1" ht="22.5" customHeight="1">
      <c r="A43" s="73"/>
      <c r="B43" s="88"/>
      <c r="C43" s="26" t="s">
        <v>56</v>
      </c>
      <c r="D43" s="27"/>
      <c r="E43" s="27"/>
      <c r="F43" s="89"/>
      <c r="G43" s="178">
        <v>36</v>
      </c>
      <c r="H43" s="179">
        <v>1030</v>
      </c>
    </row>
    <row r="44" spans="1:8" s="69" customFormat="1" ht="22.5" customHeight="1">
      <c r="A44" s="73"/>
      <c r="B44" s="88"/>
      <c r="C44" s="26" t="s">
        <v>57</v>
      </c>
      <c r="D44" s="27"/>
      <c r="E44" s="27"/>
      <c r="F44" s="89"/>
      <c r="G44" s="178">
        <v>86</v>
      </c>
      <c r="H44" s="179">
        <v>11601</v>
      </c>
    </row>
    <row r="45" spans="1:8" s="69" customFormat="1" ht="22.5" customHeight="1">
      <c r="A45" s="73"/>
      <c r="B45" s="88"/>
      <c r="C45" s="26" t="s">
        <v>58</v>
      </c>
      <c r="D45" s="27"/>
      <c r="E45" s="27"/>
      <c r="F45" s="89"/>
      <c r="G45" s="178">
        <v>1023</v>
      </c>
      <c r="H45" s="179">
        <v>12210</v>
      </c>
    </row>
    <row r="46" spans="1:8" s="69" customFormat="1" ht="22.5" customHeight="1">
      <c r="A46" s="73"/>
      <c r="B46" s="88"/>
      <c r="C46" s="26" t="s">
        <v>59</v>
      </c>
      <c r="D46" s="27"/>
      <c r="E46" s="27"/>
      <c r="F46" s="89"/>
      <c r="G46" s="178">
        <v>270</v>
      </c>
      <c r="H46" s="179">
        <v>5075</v>
      </c>
    </row>
    <row r="47" spans="1:8" s="69" customFormat="1" ht="22.5" customHeight="1">
      <c r="A47" s="73"/>
      <c r="B47" s="88"/>
      <c r="C47" s="26" t="s">
        <v>60</v>
      </c>
      <c r="D47" s="27"/>
      <c r="E47" s="27"/>
      <c r="F47" s="89"/>
      <c r="G47" s="178">
        <v>130</v>
      </c>
      <c r="H47" s="179">
        <v>1326</v>
      </c>
    </row>
    <row r="48" spans="1:8" s="69" customFormat="1" ht="22.5" customHeight="1">
      <c r="A48" s="73"/>
      <c r="B48" s="88"/>
      <c r="C48" s="26" t="s">
        <v>68</v>
      </c>
      <c r="D48" s="27"/>
      <c r="E48" s="27"/>
      <c r="F48" s="89"/>
      <c r="G48" s="178">
        <v>12</v>
      </c>
      <c r="H48" s="179">
        <v>142</v>
      </c>
    </row>
    <row r="49" spans="1:8" s="69" customFormat="1" ht="22.5" customHeight="1">
      <c r="A49" s="73"/>
      <c r="B49" s="88"/>
      <c r="C49" s="26" t="s">
        <v>69</v>
      </c>
      <c r="D49" s="27"/>
      <c r="E49" s="27"/>
      <c r="F49" s="89"/>
      <c r="G49" s="178">
        <v>489</v>
      </c>
      <c r="H49" s="179">
        <v>2859</v>
      </c>
    </row>
    <row r="50" spans="1:8" s="69" customFormat="1" ht="22.5" customHeight="1">
      <c r="A50" s="73"/>
      <c r="B50" s="88"/>
      <c r="C50" s="26" t="s">
        <v>61</v>
      </c>
      <c r="D50" s="27"/>
      <c r="E50" s="27"/>
      <c r="F50" s="89"/>
      <c r="G50" s="178">
        <v>217</v>
      </c>
      <c r="H50" s="179">
        <v>21267</v>
      </c>
    </row>
    <row r="51" spans="1:8" s="69" customFormat="1" ht="22.5" customHeight="1">
      <c r="A51" s="73"/>
      <c r="B51" s="88"/>
      <c r="C51" s="26" t="s">
        <v>62</v>
      </c>
      <c r="D51" s="27"/>
      <c r="E51" s="27"/>
      <c r="F51" s="89"/>
      <c r="G51" s="178">
        <v>10</v>
      </c>
      <c r="H51" s="179">
        <v>297</v>
      </c>
    </row>
    <row r="52" spans="1:8" s="69" customFormat="1" ht="22.5" customHeight="1">
      <c r="A52" s="73"/>
      <c r="B52" s="88"/>
      <c r="C52" s="28" t="s">
        <v>63</v>
      </c>
      <c r="D52" s="27"/>
      <c r="E52" s="27"/>
      <c r="F52" s="89"/>
      <c r="G52" s="166">
        <v>29</v>
      </c>
      <c r="H52" s="179">
        <v>327</v>
      </c>
    </row>
    <row r="53" spans="1:8" s="69" customFormat="1" ht="22.5" customHeight="1">
      <c r="A53" s="73"/>
      <c r="B53" s="88"/>
      <c r="C53" s="28" t="s">
        <v>64</v>
      </c>
      <c r="D53" s="27"/>
      <c r="E53" s="27"/>
      <c r="F53" s="89"/>
      <c r="G53" s="166">
        <v>393</v>
      </c>
      <c r="H53" s="179">
        <v>30724</v>
      </c>
    </row>
    <row r="54" spans="1:8" s="69" customFormat="1" ht="22.5" customHeight="1">
      <c r="A54" s="73"/>
      <c r="B54" s="88"/>
      <c r="C54" s="28" t="s">
        <v>103</v>
      </c>
      <c r="D54" s="27"/>
      <c r="E54" s="27"/>
      <c r="F54" s="89"/>
      <c r="G54" s="166">
        <v>96</v>
      </c>
      <c r="H54" s="179">
        <v>531</v>
      </c>
    </row>
    <row r="55" spans="1:8" s="69" customFormat="1" ht="22.5" customHeight="1">
      <c r="A55" s="73"/>
      <c r="B55" s="88"/>
      <c r="C55" s="28" t="s">
        <v>65</v>
      </c>
      <c r="D55" s="27"/>
      <c r="E55" s="27"/>
      <c r="F55" s="89"/>
      <c r="G55" s="166">
        <v>1</v>
      </c>
      <c r="H55" s="179">
        <v>17</v>
      </c>
    </row>
    <row r="56" spans="1:8" s="69" customFormat="1" ht="22.5" customHeight="1">
      <c r="A56" s="73"/>
      <c r="B56" s="88"/>
      <c r="C56" s="28" t="s">
        <v>120</v>
      </c>
      <c r="D56" s="27"/>
      <c r="E56" s="27"/>
      <c r="F56" s="89"/>
      <c r="G56" s="166">
        <v>290</v>
      </c>
      <c r="H56" s="179">
        <v>3564</v>
      </c>
    </row>
    <row r="57" spans="1:8" s="69" customFormat="1" ht="22.5" customHeight="1">
      <c r="A57" s="73"/>
      <c r="B57" s="88"/>
      <c r="C57" s="28" t="s">
        <v>66</v>
      </c>
      <c r="D57" s="27"/>
      <c r="E57" s="27"/>
      <c r="F57" s="89"/>
      <c r="G57" s="166">
        <v>68</v>
      </c>
      <c r="H57" s="179">
        <v>466</v>
      </c>
    </row>
    <row r="58" spans="1:8" s="69" customFormat="1" ht="22.5" customHeight="1">
      <c r="A58" s="73"/>
      <c r="B58" s="88"/>
      <c r="C58" s="28" t="s">
        <v>67</v>
      </c>
      <c r="D58" s="27"/>
      <c r="E58" s="27"/>
      <c r="F58" s="89"/>
      <c r="G58" s="166">
        <v>161</v>
      </c>
      <c r="H58" s="179">
        <v>888</v>
      </c>
    </row>
    <row r="59" spans="1:8" s="69" customFormat="1" ht="22.5" customHeight="1">
      <c r="A59" s="73"/>
      <c r="B59" s="88"/>
      <c r="C59" s="28" t="s">
        <v>115</v>
      </c>
      <c r="D59" s="27"/>
      <c r="E59" s="27"/>
      <c r="F59" s="89"/>
      <c r="G59" s="166">
        <v>8</v>
      </c>
      <c r="H59" s="179">
        <v>33</v>
      </c>
    </row>
    <row r="60" spans="1:8" s="69" customFormat="1" ht="22.5" customHeight="1">
      <c r="A60" s="73"/>
      <c r="B60" s="88"/>
      <c r="C60" s="28" t="s">
        <v>93</v>
      </c>
      <c r="D60" s="27"/>
      <c r="E60" s="27"/>
      <c r="F60" s="89"/>
      <c r="G60" s="166">
        <v>542</v>
      </c>
      <c r="H60" s="179">
        <v>2163</v>
      </c>
    </row>
    <row r="61" spans="1:8" s="69" customFormat="1" ht="22.5" customHeight="1">
      <c r="A61" s="73"/>
      <c r="B61" s="90"/>
      <c r="C61" s="29" t="s">
        <v>94</v>
      </c>
      <c r="D61" s="27"/>
      <c r="E61" s="27"/>
      <c r="F61" s="89"/>
      <c r="G61" s="166">
        <v>162</v>
      </c>
      <c r="H61" s="179">
        <v>594</v>
      </c>
    </row>
    <row r="62" spans="1:8" s="69" customFormat="1" ht="22.5" customHeight="1">
      <c r="A62" s="73"/>
      <c r="B62" s="90"/>
      <c r="C62" s="28" t="s">
        <v>19</v>
      </c>
      <c r="D62" s="27"/>
      <c r="E62" s="27"/>
      <c r="F62" s="89"/>
      <c r="G62" s="166">
        <v>1285</v>
      </c>
      <c r="H62" s="179">
        <v>5148</v>
      </c>
    </row>
    <row r="63" spans="1:8" s="69" customFormat="1" ht="22.5" customHeight="1">
      <c r="A63" s="73"/>
      <c r="B63" s="90"/>
      <c r="C63" s="28" t="s">
        <v>20</v>
      </c>
      <c r="D63" s="27"/>
      <c r="E63" s="27"/>
      <c r="F63" s="89"/>
      <c r="G63" s="166">
        <v>750</v>
      </c>
      <c r="H63" s="179">
        <v>2703</v>
      </c>
    </row>
    <row r="64" spans="1:8" s="69" customFormat="1" ht="22.5" customHeight="1">
      <c r="A64" s="73"/>
      <c r="B64" s="90"/>
      <c r="C64" s="28" t="s">
        <v>21</v>
      </c>
      <c r="D64" s="27"/>
      <c r="E64" s="27"/>
      <c r="F64" s="89"/>
      <c r="G64" s="166">
        <v>62</v>
      </c>
      <c r="H64" s="179">
        <v>171</v>
      </c>
    </row>
    <row r="65" spans="1:12" s="69" customFormat="1" ht="22.5" customHeight="1">
      <c r="A65" s="73"/>
      <c r="B65" s="90"/>
      <c r="C65" s="28" t="s">
        <v>126</v>
      </c>
      <c r="D65" s="27"/>
      <c r="E65" s="27"/>
      <c r="F65" s="89"/>
      <c r="G65" s="166">
        <v>132</v>
      </c>
      <c r="H65" s="179">
        <v>372</v>
      </c>
      <c r="L65" s="106"/>
    </row>
    <row r="66" spans="1:12" s="69" customFormat="1" ht="22.5" customHeight="1">
      <c r="A66" s="73"/>
      <c r="B66" s="90"/>
      <c r="C66" s="28" t="s">
        <v>40</v>
      </c>
      <c r="D66" s="27"/>
      <c r="E66" s="27"/>
      <c r="F66" s="89"/>
      <c r="G66" s="166">
        <v>260</v>
      </c>
      <c r="H66" s="180"/>
      <c r="L66" s="106"/>
    </row>
    <row r="67" spans="1:12" s="69" customFormat="1" ht="22.5" customHeight="1">
      <c r="A67" s="73"/>
      <c r="B67" s="90"/>
      <c r="C67" s="30" t="s">
        <v>89</v>
      </c>
      <c r="D67" s="27"/>
      <c r="E67" s="27"/>
      <c r="F67" s="89"/>
      <c r="G67" s="166">
        <v>340</v>
      </c>
      <c r="H67" s="180"/>
      <c r="L67" s="106"/>
    </row>
    <row r="68" spans="1:13" s="69" customFormat="1" ht="22.5" customHeight="1">
      <c r="A68" s="73"/>
      <c r="B68" s="134" t="s">
        <v>15</v>
      </c>
      <c r="C68" s="135"/>
      <c r="D68" s="135"/>
      <c r="E68" s="135"/>
      <c r="F68" s="89"/>
      <c r="G68" s="166">
        <v>7477</v>
      </c>
      <c r="H68" s="179">
        <v>119119</v>
      </c>
      <c r="L68" s="85"/>
      <c r="M68" s="91">
        <f>SUM(H40:H67)-H68</f>
        <v>0</v>
      </c>
    </row>
    <row r="69" spans="1:12" s="69" customFormat="1" ht="22.5" customHeight="1">
      <c r="A69" s="61"/>
      <c r="B69" s="61" t="s">
        <v>132</v>
      </c>
      <c r="C69" s="6"/>
      <c r="D69" s="65"/>
      <c r="E69" s="4"/>
      <c r="F69" s="4"/>
      <c r="G69" s="31"/>
      <c r="H69" s="6"/>
      <c r="I69" s="4"/>
      <c r="L69" s="85"/>
    </row>
    <row r="70" spans="1:12" s="69" customFormat="1" ht="22.5" customHeight="1">
      <c r="A70" s="61"/>
      <c r="B70" s="61" t="s">
        <v>70</v>
      </c>
      <c r="C70" s="6"/>
      <c r="D70" s="65"/>
      <c r="E70" s="4"/>
      <c r="F70" s="4"/>
      <c r="G70" s="4"/>
      <c r="H70" s="6"/>
      <c r="I70" s="4"/>
      <c r="J70" s="23"/>
      <c r="K70" s="23"/>
      <c r="L70" s="85"/>
    </row>
    <row r="71" spans="1:12" s="69" customFormat="1" ht="22.5" customHeight="1">
      <c r="A71" s="61"/>
      <c r="B71" s="61" t="s">
        <v>85</v>
      </c>
      <c r="C71" s="6"/>
      <c r="D71" s="65"/>
      <c r="E71" s="4"/>
      <c r="F71" s="4"/>
      <c r="G71" s="4"/>
      <c r="H71" s="4"/>
      <c r="I71" s="23"/>
      <c r="L71" s="85"/>
    </row>
    <row r="72" spans="1:12" s="69" customFormat="1" ht="22.5" customHeight="1">
      <c r="A72" s="61"/>
      <c r="B72" s="61" t="s">
        <v>111</v>
      </c>
      <c r="C72" s="6"/>
      <c r="D72" s="65"/>
      <c r="E72" s="4"/>
      <c r="F72" s="4"/>
      <c r="G72" s="4"/>
      <c r="H72" s="6"/>
      <c r="I72" s="4"/>
      <c r="L72" s="85"/>
    </row>
    <row r="73" spans="1:12" s="69" customFormat="1" ht="22.5" customHeight="1">
      <c r="A73" s="61"/>
      <c r="B73" s="61"/>
      <c r="C73" s="6"/>
      <c r="D73" s="32"/>
      <c r="E73" s="4"/>
      <c r="F73" s="4"/>
      <c r="G73" s="4"/>
      <c r="H73" s="6"/>
      <c r="I73" s="4"/>
      <c r="L73" s="85"/>
    </row>
    <row r="74" spans="1:12" s="69" customFormat="1" ht="22.5" customHeight="1">
      <c r="A74" s="5" t="s">
        <v>127</v>
      </c>
      <c r="B74" s="5"/>
      <c r="C74" s="71"/>
      <c r="D74" s="75"/>
      <c r="E74" s="61"/>
      <c r="F74" s="61"/>
      <c r="G74" s="61"/>
      <c r="H74" s="61"/>
      <c r="I74" s="4"/>
      <c r="K74" s="92"/>
      <c r="L74" s="85"/>
    </row>
    <row r="75" spans="2:12" s="62" customFormat="1" ht="20.25" customHeight="1">
      <c r="B75" s="123"/>
      <c r="C75" s="124"/>
      <c r="D75" s="87" t="s">
        <v>17</v>
      </c>
      <c r="E75" s="87" t="s">
        <v>18</v>
      </c>
      <c r="F75" s="87" t="s">
        <v>15</v>
      </c>
      <c r="L75" s="85"/>
    </row>
    <row r="76" spans="1:12" s="33" customFormat="1" ht="20.25" customHeight="1">
      <c r="A76" s="62"/>
      <c r="B76" s="123" t="s">
        <v>108</v>
      </c>
      <c r="C76" s="124"/>
      <c r="D76" s="162">
        <v>17053</v>
      </c>
      <c r="E76" s="162">
        <v>1881</v>
      </c>
      <c r="F76" s="162">
        <v>18935</v>
      </c>
      <c r="G76" s="62"/>
      <c r="H76" s="62"/>
      <c r="I76" s="62"/>
      <c r="J76" s="62"/>
      <c r="K76" s="62"/>
      <c r="L76" s="85"/>
    </row>
    <row r="77" spans="1:12" s="33" customFormat="1" ht="20.25" customHeight="1">
      <c r="A77" s="62"/>
      <c r="B77" s="123" t="s">
        <v>109</v>
      </c>
      <c r="C77" s="124"/>
      <c r="D77" s="162">
        <v>17053</v>
      </c>
      <c r="E77" s="162">
        <v>1663</v>
      </c>
      <c r="F77" s="162">
        <v>18716</v>
      </c>
      <c r="G77" s="63"/>
      <c r="H77" s="63"/>
      <c r="I77" s="63"/>
      <c r="J77" s="63"/>
      <c r="K77" s="63"/>
      <c r="L77" s="85"/>
    </row>
    <row r="78" spans="1:12" s="33" customFormat="1" ht="20.25" customHeight="1">
      <c r="A78" s="62"/>
      <c r="B78" s="123" t="s">
        <v>110</v>
      </c>
      <c r="C78" s="124"/>
      <c r="D78" s="181">
        <v>1</v>
      </c>
      <c r="E78" s="181">
        <v>0.8841041998936736</v>
      </c>
      <c r="F78" s="181">
        <v>0.9884341167150779</v>
      </c>
      <c r="G78" s="63"/>
      <c r="H78" s="63"/>
      <c r="I78" s="63"/>
      <c r="J78" s="69"/>
      <c r="K78" s="69"/>
      <c r="L78" s="85"/>
    </row>
    <row r="79" spans="1:12" s="69" customFormat="1" ht="18.75" customHeight="1">
      <c r="A79" s="34"/>
      <c r="B79" s="34" t="s">
        <v>133</v>
      </c>
      <c r="C79" s="35"/>
      <c r="D79" s="35"/>
      <c r="E79" s="35"/>
      <c r="F79" s="35"/>
      <c r="G79" s="4"/>
      <c r="H79" s="4"/>
      <c r="I79" s="4"/>
      <c r="L79" s="85"/>
    </row>
    <row r="80" spans="1:12" s="69" customFormat="1" ht="11.25" customHeight="1">
      <c r="A80" s="34"/>
      <c r="B80" s="34" t="s">
        <v>85</v>
      </c>
      <c r="C80" s="35"/>
      <c r="D80" s="35"/>
      <c r="E80" s="35"/>
      <c r="F80" s="35"/>
      <c r="G80" s="4"/>
      <c r="H80" s="4"/>
      <c r="I80" s="4"/>
      <c r="L80" s="85"/>
    </row>
    <row r="81" spans="1:12" s="69" customFormat="1" ht="18.75" customHeight="1">
      <c r="A81" s="5" t="s">
        <v>80</v>
      </c>
      <c r="B81" s="77"/>
      <c r="C81" s="6"/>
      <c r="D81" s="4"/>
      <c r="F81" s="61" t="s">
        <v>134</v>
      </c>
      <c r="G81" s="4"/>
      <c r="H81" s="4"/>
      <c r="I81" s="4"/>
      <c r="L81" s="85"/>
    </row>
    <row r="82" spans="1:12" s="69" customFormat="1" ht="11.25" customHeight="1">
      <c r="A82" s="5"/>
      <c r="B82" s="77"/>
      <c r="C82" s="6"/>
      <c r="D82" s="4"/>
      <c r="E82" s="61"/>
      <c r="F82" s="4"/>
      <c r="G82" s="4"/>
      <c r="H82" s="4"/>
      <c r="I82" s="4"/>
      <c r="L82" s="85"/>
    </row>
    <row r="83" spans="1:12" s="69" customFormat="1" ht="22.5" customHeight="1">
      <c r="A83" s="5"/>
      <c r="B83" s="28" t="s">
        <v>81</v>
      </c>
      <c r="C83" s="36"/>
      <c r="D83" s="27"/>
      <c r="E83" s="93"/>
      <c r="F83" s="94" t="s">
        <v>52</v>
      </c>
      <c r="G83" s="177">
        <v>344</v>
      </c>
      <c r="H83" s="4"/>
      <c r="I83" s="4"/>
      <c r="L83" s="85"/>
    </row>
    <row r="84" spans="1:12" s="69" customFormat="1" ht="11.25" customHeight="1">
      <c r="A84" s="5"/>
      <c r="B84" s="19"/>
      <c r="C84" s="6"/>
      <c r="D84" s="4"/>
      <c r="E84" s="61"/>
      <c r="F84" s="4"/>
      <c r="G84" s="4"/>
      <c r="H84" s="4"/>
      <c r="I84" s="4"/>
      <c r="J84" s="72"/>
      <c r="K84" s="72"/>
      <c r="L84" s="85"/>
    </row>
    <row r="85" spans="2:12" s="69" customFormat="1" ht="18.75" customHeight="1">
      <c r="B85" s="19" t="s">
        <v>83</v>
      </c>
      <c r="C85" s="72"/>
      <c r="D85" s="72"/>
      <c r="E85" s="72"/>
      <c r="F85" s="72"/>
      <c r="G85" s="72"/>
      <c r="H85" s="72"/>
      <c r="I85" s="72"/>
      <c r="J85" s="72"/>
      <c r="K85" s="72"/>
      <c r="L85" s="85"/>
    </row>
    <row r="86" spans="2:12" s="69" customFormat="1" ht="14.25">
      <c r="B86" s="37"/>
      <c r="C86" s="38"/>
      <c r="D86" s="95"/>
      <c r="E86" s="39"/>
      <c r="F86" s="40" t="s">
        <v>52</v>
      </c>
      <c r="G86" s="41"/>
      <c r="H86" s="72"/>
      <c r="I86" s="72"/>
      <c r="J86" s="72"/>
      <c r="K86" s="72"/>
      <c r="L86" s="85"/>
    </row>
    <row r="87" spans="2:12" s="69" customFormat="1" ht="26.25" customHeight="1">
      <c r="B87" s="42"/>
      <c r="C87" s="43"/>
      <c r="D87" s="96"/>
      <c r="E87" s="44"/>
      <c r="F87" s="45" t="s">
        <v>43</v>
      </c>
      <c r="G87" s="46" t="s">
        <v>44</v>
      </c>
      <c r="H87" s="72"/>
      <c r="I87" s="72"/>
      <c r="J87" s="72"/>
      <c r="K87" s="72"/>
      <c r="L87" s="85"/>
    </row>
    <row r="88" spans="2:12" s="69" customFormat="1" ht="21.75" customHeight="1">
      <c r="B88" s="97" t="s">
        <v>22</v>
      </c>
      <c r="C88" s="98"/>
      <c r="D88" s="98"/>
      <c r="E88" s="76"/>
      <c r="F88" s="182">
        <v>304</v>
      </c>
      <c r="G88" s="47"/>
      <c r="H88" s="72"/>
      <c r="I88" s="72"/>
      <c r="J88" s="72"/>
      <c r="K88" s="72"/>
      <c r="L88" s="85"/>
    </row>
    <row r="89" spans="2:12" s="69" customFormat="1" ht="21.75" customHeight="1">
      <c r="B89" s="97" t="s">
        <v>23</v>
      </c>
      <c r="C89" s="98"/>
      <c r="D89" s="98"/>
      <c r="E89" s="76"/>
      <c r="F89" s="182">
        <v>10</v>
      </c>
      <c r="G89" s="177">
        <v>9</v>
      </c>
      <c r="H89" s="72"/>
      <c r="I89" s="72"/>
      <c r="J89" s="72"/>
      <c r="K89" s="72"/>
      <c r="L89" s="85"/>
    </row>
    <row r="90" spans="2:12" s="69" customFormat="1" ht="21.75" customHeight="1">
      <c r="B90" s="97" t="s">
        <v>24</v>
      </c>
      <c r="C90" s="98"/>
      <c r="D90" s="98"/>
      <c r="E90" s="76"/>
      <c r="F90" s="182">
        <v>117</v>
      </c>
      <c r="G90" s="177">
        <v>115</v>
      </c>
      <c r="H90" s="72"/>
      <c r="I90" s="72"/>
      <c r="J90" s="72"/>
      <c r="K90" s="72"/>
      <c r="L90" s="85"/>
    </row>
    <row r="91" spans="2:12" s="69" customFormat="1" ht="21.75" customHeight="1">
      <c r="B91" s="97" t="s">
        <v>95</v>
      </c>
      <c r="C91" s="98"/>
      <c r="D91" s="98"/>
      <c r="E91" s="76"/>
      <c r="F91" s="182">
        <v>8</v>
      </c>
      <c r="G91" s="177">
        <v>7</v>
      </c>
      <c r="H91" s="72"/>
      <c r="I91" s="72"/>
      <c r="J91" s="72"/>
      <c r="K91" s="72"/>
      <c r="L91" s="85"/>
    </row>
    <row r="92" spans="2:12" s="69" customFormat="1" ht="21.75" customHeight="1">
      <c r="B92" s="97" t="s">
        <v>25</v>
      </c>
      <c r="C92" s="98"/>
      <c r="D92" s="98"/>
      <c r="E92" s="76"/>
      <c r="F92" s="182">
        <v>265</v>
      </c>
      <c r="G92" s="183"/>
      <c r="H92" s="72"/>
      <c r="I92" s="72"/>
      <c r="J92" s="72"/>
      <c r="K92" s="72"/>
      <c r="L92" s="85"/>
    </row>
    <row r="93" spans="2:12" s="69" customFormat="1" ht="21.75" customHeight="1">
      <c r="B93" s="97" t="s">
        <v>96</v>
      </c>
      <c r="C93" s="98"/>
      <c r="D93" s="98"/>
      <c r="E93" s="76"/>
      <c r="F93" s="182">
        <v>50</v>
      </c>
      <c r="G93" s="177">
        <v>50</v>
      </c>
      <c r="H93" s="72"/>
      <c r="I93" s="72"/>
      <c r="J93" s="72"/>
      <c r="K93" s="72"/>
      <c r="L93" s="85"/>
    </row>
    <row r="94" spans="2:12" s="69" customFormat="1" ht="21.75" customHeight="1">
      <c r="B94" s="97" t="s">
        <v>26</v>
      </c>
      <c r="C94" s="98"/>
      <c r="D94" s="98"/>
      <c r="E94" s="76"/>
      <c r="F94" s="182">
        <v>67</v>
      </c>
      <c r="G94" s="177">
        <v>67</v>
      </c>
      <c r="H94" s="72"/>
      <c r="I94" s="72"/>
      <c r="J94" s="72"/>
      <c r="K94" s="72"/>
      <c r="L94" s="85"/>
    </row>
    <row r="95" spans="2:12" s="69" customFormat="1" ht="21.75" customHeight="1">
      <c r="B95" s="97" t="s">
        <v>97</v>
      </c>
      <c r="C95" s="98"/>
      <c r="D95" s="98"/>
      <c r="E95" s="76"/>
      <c r="F95" s="182">
        <v>69</v>
      </c>
      <c r="G95" s="177">
        <v>67</v>
      </c>
      <c r="H95" s="72"/>
      <c r="I95" s="72"/>
      <c r="J95" s="72"/>
      <c r="K95" s="72"/>
      <c r="L95" s="85"/>
    </row>
    <row r="96" spans="2:12" s="69" customFormat="1" ht="21.75" customHeight="1">
      <c r="B96" s="97" t="s">
        <v>98</v>
      </c>
      <c r="C96" s="98"/>
      <c r="D96" s="98"/>
      <c r="E96" s="76"/>
      <c r="F96" s="182">
        <v>0</v>
      </c>
      <c r="G96" s="177">
        <v>0</v>
      </c>
      <c r="H96" s="72"/>
      <c r="I96" s="72"/>
      <c r="L96" s="85"/>
    </row>
    <row r="97" spans="2:12" s="69" customFormat="1" ht="21.75" customHeight="1">
      <c r="B97" s="97" t="s">
        <v>45</v>
      </c>
      <c r="C97" s="98"/>
      <c r="D97" s="98"/>
      <c r="E97" s="76"/>
      <c r="F97" s="182">
        <v>41</v>
      </c>
      <c r="G97" s="177">
        <v>34</v>
      </c>
      <c r="L97" s="85"/>
    </row>
    <row r="98" spans="2:12" s="69" customFormat="1" ht="21.75" customHeight="1">
      <c r="B98" s="97" t="s">
        <v>79</v>
      </c>
      <c r="C98" s="98"/>
      <c r="D98" s="98"/>
      <c r="E98" s="76"/>
      <c r="F98" s="182">
        <v>50</v>
      </c>
      <c r="G98" s="177">
        <v>48</v>
      </c>
      <c r="L98" s="85"/>
    </row>
    <row r="99" spans="2:12" s="69" customFormat="1" ht="21.75" customHeight="1">
      <c r="B99" s="97" t="s">
        <v>86</v>
      </c>
      <c r="C99" s="98"/>
      <c r="D99" s="98"/>
      <c r="E99" s="76"/>
      <c r="F99" s="182">
        <v>1</v>
      </c>
      <c r="G99" s="47"/>
      <c r="L99" s="85"/>
    </row>
    <row r="100" spans="2:12" s="69" customFormat="1" ht="21.75" customHeight="1">
      <c r="B100" s="97" t="s">
        <v>92</v>
      </c>
      <c r="C100" s="98"/>
      <c r="D100" s="98"/>
      <c r="E100" s="76"/>
      <c r="F100" s="182">
        <v>14</v>
      </c>
      <c r="G100" s="47"/>
      <c r="L100" s="85"/>
    </row>
    <row r="101" spans="2:12" s="69" customFormat="1" ht="21.75" customHeight="1">
      <c r="B101" s="97" t="s">
        <v>115</v>
      </c>
      <c r="C101" s="98"/>
      <c r="D101" s="98"/>
      <c r="E101" s="76"/>
      <c r="F101" s="182">
        <v>2</v>
      </c>
      <c r="G101" s="47"/>
      <c r="L101" s="85"/>
    </row>
    <row r="102" spans="2:12" s="69" customFormat="1" ht="21.75" customHeight="1">
      <c r="B102" s="99" t="s">
        <v>119</v>
      </c>
      <c r="C102" s="48"/>
      <c r="D102" s="48"/>
      <c r="E102" s="49"/>
      <c r="F102" s="182">
        <v>195</v>
      </c>
      <c r="G102" s="47"/>
      <c r="L102" s="85"/>
    </row>
    <row r="103" spans="1:12" s="69" customFormat="1" ht="10.5" customHeight="1">
      <c r="A103" s="5"/>
      <c r="B103" s="19"/>
      <c r="C103" s="6"/>
      <c r="D103" s="4"/>
      <c r="E103" s="61"/>
      <c r="F103" s="4"/>
      <c r="G103" s="4"/>
      <c r="H103" s="4"/>
      <c r="I103" s="4"/>
      <c r="J103" s="72"/>
      <c r="K103" s="72"/>
      <c r="L103" s="85"/>
    </row>
    <row r="104" spans="2:12" s="69" customFormat="1" ht="18" customHeight="1">
      <c r="B104" s="19" t="s">
        <v>84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85"/>
    </row>
    <row r="105" spans="2:12" s="69" customFormat="1" ht="22.5" customHeight="1">
      <c r="B105" s="97"/>
      <c r="C105" s="98"/>
      <c r="D105" s="98"/>
      <c r="E105" s="76"/>
      <c r="F105" s="94" t="s">
        <v>50</v>
      </c>
      <c r="G105" s="100" t="s">
        <v>51</v>
      </c>
      <c r="H105" s="72"/>
      <c r="I105" s="72"/>
      <c r="L105" s="85"/>
    </row>
    <row r="106" spans="2:12" s="69" customFormat="1" ht="22.5" customHeight="1">
      <c r="B106" s="117" t="s">
        <v>82</v>
      </c>
      <c r="C106" s="118"/>
      <c r="D106" s="119"/>
      <c r="E106" s="120"/>
      <c r="F106" s="184">
        <v>50</v>
      </c>
      <c r="G106" s="162">
        <v>3082</v>
      </c>
      <c r="L106" s="85"/>
    </row>
    <row r="107" spans="2:12" s="69" customFormat="1" ht="22.5" customHeight="1">
      <c r="B107" s="114" t="s">
        <v>47</v>
      </c>
      <c r="C107" s="115"/>
      <c r="D107" s="115"/>
      <c r="E107" s="116"/>
      <c r="F107" s="184">
        <v>146</v>
      </c>
      <c r="G107" s="162">
        <v>2262</v>
      </c>
      <c r="J107" s="50"/>
      <c r="K107" s="50"/>
      <c r="L107" s="85"/>
    </row>
    <row r="108" spans="2:12" s="50" customFormat="1" ht="27.75" customHeight="1">
      <c r="B108" s="114" t="s">
        <v>46</v>
      </c>
      <c r="C108" s="115"/>
      <c r="D108" s="115"/>
      <c r="E108" s="116"/>
      <c r="F108" s="184">
        <v>22</v>
      </c>
      <c r="G108" s="162">
        <v>612</v>
      </c>
      <c r="J108" s="72"/>
      <c r="K108" s="72"/>
      <c r="L108" s="85"/>
    </row>
    <row r="109" spans="2:12" s="69" customFormat="1" ht="22.5" customHeight="1">
      <c r="B109" s="114" t="s">
        <v>48</v>
      </c>
      <c r="C109" s="115"/>
      <c r="D109" s="115"/>
      <c r="E109" s="116"/>
      <c r="F109" s="184">
        <v>59</v>
      </c>
      <c r="G109" s="162">
        <v>4849</v>
      </c>
      <c r="H109" s="72"/>
      <c r="I109" s="72"/>
      <c r="J109" s="72"/>
      <c r="K109" s="72"/>
      <c r="L109" s="85"/>
    </row>
    <row r="110" spans="2:12" s="69" customFormat="1" ht="22.5" customHeight="1">
      <c r="B110" s="30" t="s">
        <v>49</v>
      </c>
      <c r="C110" s="98"/>
      <c r="D110" s="98"/>
      <c r="E110" s="76"/>
      <c r="F110" s="184">
        <v>34</v>
      </c>
      <c r="G110" s="162">
        <v>2770</v>
      </c>
      <c r="H110" s="72"/>
      <c r="I110" s="72"/>
      <c r="J110" s="72"/>
      <c r="K110" s="72"/>
      <c r="L110" s="85"/>
    </row>
    <row r="111" spans="2:12" s="69" customFormat="1" ht="22.5" customHeight="1">
      <c r="B111" s="111" t="s">
        <v>126</v>
      </c>
      <c r="C111" s="112"/>
      <c r="D111" s="112"/>
      <c r="E111" s="113"/>
      <c r="F111" s="184">
        <v>5</v>
      </c>
      <c r="G111" s="162">
        <v>389</v>
      </c>
      <c r="H111" s="72"/>
      <c r="I111" s="72"/>
      <c r="J111" s="72"/>
      <c r="K111" s="72"/>
      <c r="L111" s="85"/>
    </row>
    <row r="112" spans="2:12" s="69" customFormat="1" ht="22.5" customHeight="1">
      <c r="B112" s="30" t="s">
        <v>21</v>
      </c>
      <c r="C112" s="98"/>
      <c r="D112" s="98"/>
      <c r="E112" s="76"/>
      <c r="F112" s="184">
        <v>7</v>
      </c>
      <c r="G112" s="162">
        <v>161</v>
      </c>
      <c r="H112" s="72"/>
      <c r="I112" s="72"/>
      <c r="J112" s="72"/>
      <c r="K112" s="72"/>
      <c r="L112" s="85"/>
    </row>
    <row r="113" spans="2:12" s="51" customFormat="1" ht="15" customHeight="1">
      <c r="B113" s="52" t="s">
        <v>135</v>
      </c>
      <c r="C113" s="52"/>
      <c r="D113" s="52"/>
      <c r="E113" s="52"/>
      <c r="F113" s="52"/>
      <c r="G113" s="53"/>
      <c r="H113" s="52"/>
      <c r="I113" s="52"/>
      <c r="J113" s="52"/>
      <c r="K113" s="52"/>
      <c r="L113" s="85"/>
    </row>
    <row r="114" spans="2:12" s="51" customFormat="1" ht="15" customHeight="1">
      <c r="B114" s="52" t="s">
        <v>91</v>
      </c>
      <c r="C114" s="52"/>
      <c r="D114" s="52"/>
      <c r="E114" s="52"/>
      <c r="F114" s="52"/>
      <c r="G114" s="53"/>
      <c r="H114" s="52"/>
      <c r="I114" s="52"/>
      <c r="J114" s="52"/>
      <c r="K114" s="52"/>
      <c r="L114" s="85"/>
    </row>
    <row r="115" spans="1:12" s="69" customFormat="1" ht="22.5" customHeight="1">
      <c r="A115" s="54" t="s">
        <v>39</v>
      </c>
      <c r="B115" s="19"/>
      <c r="C115" s="72"/>
      <c r="D115" s="72"/>
      <c r="E115" s="72"/>
      <c r="F115" s="72"/>
      <c r="G115" s="72"/>
      <c r="H115" s="72"/>
      <c r="I115" s="72"/>
      <c r="J115" s="72"/>
      <c r="K115" s="72"/>
      <c r="L115" s="85"/>
    </row>
    <row r="116" spans="1:12" s="69" customFormat="1" ht="22.5" customHeight="1">
      <c r="A116" s="55"/>
      <c r="B116" s="19"/>
      <c r="C116" s="72"/>
      <c r="D116" s="72"/>
      <c r="E116" s="72"/>
      <c r="F116" s="72"/>
      <c r="G116" s="72"/>
      <c r="H116" s="72"/>
      <c r="I116" s="72"/>
      <c r="J116" s="72"/>
      <c r="K116" s="72"/>
      <c r="L116" s="85"/>
    </row>
    <row r="117" spans="1:12" s="69" customFormat="1" ht="22.5" customHeight="1">
      <c r="A117" s="3" t="s">
        <v>75</v>
      </c>
      <c r="B117" s="64"/>
      <c r="C117" s="63"/>
      <c r="D117" s="65"/>
      <c r="E117" s="65"/>
      <c r="F117" s="63"/>
      <c r="G117" s="63"/>
      <c r="H117" s="63"/>
      <c r="I117" s="101" t="str">
        <f>I5</f>
        <v>令和2年6月</v>
      </c>
      <c r="J117" s="63" t="s">
        <v>87</v>
      </c>
      <c r="K117" s="63"/>
      <c r="L117" s="85"/>
    </row>
    <row r="118" spans="1:12" s="69" customFormat="1" ht="22.5" customHeight="1">
      <c r="A118" s="56"/>
      <c r="B118" s="57"/>
      <c r="C118" s="102" t="s">
        <v>28</v>
      </c>
      <c r="D118" s="102" t="s">
        <v>29</v>
      </c>
      <c r="E118" s="102" t="s">
        <v>30</v>
      </c>
      <c r="F118" s="102" t="s">
        <v>31</v>
      </c>
      <c r="G118" s="103" t="s">
        <v>32</v>
      </c>
      <c r="H118" s="103" t="s">
        <v>33</v>
      </c>
      <c r="I118" s="102" t="s">
        <v>34</v>
      </c>
      <c r="J118" s="102" t="s">
        <v>27</v>
      </c>
      <c r="K118" s="104"/>
      <c r="L118" s="85"/>
    </row>
    <row r="119" spans="1:13" s="108" customFormat="1" ht="22.5" customHeight="1">
      <c r="A119" s="56"/>
      <c r="B119" s="100" t="s">
        <v>35</v>
      </c>
      <c r="C119" s="185">
        <v>35743</v>
      </c>
      <c r="D119" s="185">
        <v>52650</v>
      </c>
      <c r="E119" s="185">
        <v>59746</v>
      </c>
      <c r="F119" s="185">
        <v>26414</v>
      </c>
      <c r="G119" s="186">
        <v>23819</v>
      </c>
      <c r="H119" s="186">
        <v>75140</v>
      </c>
      <c r="I119" s="185">
        <v>18305</v>
      </c>
      <c r="J119" s="185">
        <f>SUM(C119:I119)</f>
        <v>291817</v>
      </c>
      <c r="K119" s="105"/>
      <c r="L119" s="85"/>
      <c r="M119" s="107">
        <f>J119-E8</f>
        <v>0</v>
      </c>
    </row>
    <row r="120" spans="1:13" s="108" customFormat="1" ht="22.5" customHeight="1">
      <c r="A120" s="56"/>
      <c r="B120" s="64"/>
      <c r="C120" s="109"/>
      <c r="D120" s="65"/>
      <c r="E120" s="109"/>
      <c r="F120" s="109"/>
      <c r="G120" s="109"/>
      <c r="H120" s="109"/>
      <c r="I120" s="109"/>
      <c r="J120" s="109"/>
      <c r="K120" s="109"/>
      <c r="L120" s="85"/>
      <c r="M120" s="106"/>
    </row>
    <row r="121" spans="1:13" ht="22.5" customHeight="1">
      <c r="A121" s="56"/>
      <c r="B121" s="64"/>
      <c r="C121" s="109"/>
      <c r="D121" s="65"/>
      <c r="E121" s="109"/>
      <c r="F121" s="109"/>
      <c r="G121" s="109"/>
      <c r="H121" s="109"/>
      <c r="I121" s="109"/>
      <c r="J121" s="109"/>
      <c r="K121" s="109"/>
      <c r="M121" s="106"/>
    </row>
    <row r="122" spans="1:13" ht="22.5" customHeight="1">
      <c r="A122" s="5" t="s">
        <v>76</v>
      </c>
      <c r="B122" s="64"/>
      <c r="C122" s="63"/>
      <c r="D122" s="65"/>
      <c r="E122" s="65"/>
      <c r="F122" s="63"/>
      <c r="G122" s="63"/>
      <c r="H122" s="84"/>
      <c r="I122" s="101" t="str">
        <f>K10</f>
        <v>令和2年6月</v>
      </c>
      <c r="J122" s="63" t="s">
        <v>87</v>
      </c>
      <c r="K122" s="63"/>
      <c r="M122" s="106"/>
    </row>
    <row r="123" spans="1:13" ht="22.5" customHeight="1">
      <c r="A123" s="56"/>
      <c r="B123" s="110"/>
      <c r="C123" s="102" t="str">
        <f aca="true" t="shared" si="4" ref="C123:J123">C118</f>
        <v>門司区</v>
      </c>
      <c r="D123" s="102" t="str">
        <f t="shared" si="4"/>
        <v>小倉北区</v>
      </c>
      <c r="E123" s="102" t="str">
        <f t="shared" si="4"/>
        <v>小倉南区</v>
      </c>
      <c r="F123" s="102" t="str">
        <f t="shared" si="4"/>
        <v>若松区</v>
      </c>
      <c r="G123" s="102" t="str">
        <f t="shared" si="4"/>
        <v>八幡東区</v>
      </c>
      <c r="H123" s="102" t="str">
        <f t="shared" si="4"/>
        <v>八幡西区</v>
      </c>
      <c r="I123" s="102" t="str">
        <f t="shared" si="4"/>
        <v>戸畑区</v>
      </c>
      <c r="J123" s="102" t="str">
        <f t="shared" si="4"/>
        <v>全市</v>
      </c>
      <c r="K123" s="104"/>
      <c r="M123" s="106"/>
    </row>
    <row r="124" spans="1:13" ht="22.5" customHeight="1">
      <c r="A124" s="56"/>
      <c r="B124" s="100" t="s">
        <v>104</v>
      </c>
      <c r="C124" s="185">
        <v>1057</v>
      </c>
      <c r="D124" s="185">
        <v>1489</v>
      </c>
      <c r="E124" s="185">
        <v>1750</v>
      </c>
      <c r="F124" s="185">
        <v>608</v>
      </c>
      <c r="G124" s="185">
        <v>772</v>
      </c>
      <c r="H124" s="185">
        <v>2080</v>
      </c>
      <c r="I124" s="185">
        <v>652</v>
      </c>
      <c r="J124" s="185">
        <f>SUM(C124:I124)</f>
        <v>8408</v>
      </c>
      <c r="K124" s="105"/>
      <c r="M124" s="107">
        <f>J124-C18</f>
        <v>0</v>
      </c>
    </row>
    <row r="125" spans="1:13" ht="22.5" customHeight="1">
      <c r="A125" s="56"/>
      <c r="B125" s="100" t="s">
        <v>77</v>
      </c>
      <c r="C125" s="185">
        <v>1371</v>
      </c>
      <c r="D125" s="185">
        <v>1791</v>
      </c>
      <c r="E125" s="185">
        <v>2005</v>
      </c>
      <c r="F125" s="185">
        <v>956</v>
      </c>
      <c r="G125" s="185">
        <v>982</v>
      </c>
      <c r="H125" s="185">
        <v>2457</v>
      </c>
      <c r="I125" s="185">
        <v>693</v>
      </c>
      <c r="J125" s="185">
        <f aca="true" t="shared" si="5" ref="J125:J131">SUM(C125:I125)</f>
        <v>10255</v>
      </c>
      <c r="K125" s="105"/>
      <c r="M125" s="107">
        <f>J125-D18</f>
        <v>0</v>
      </c>
    </row>
    <row r="126" spans="1:13" ht="22.5" customHeight="1">
      <c r="A126" s="56"/>
      <c r="B126" s="100" t="s">
        <v>0</v>
      </c>
      <c r="C126" s="185">
        <v>1667</v>
      </c>
      <c r="D126" s="185">
        <v>2660</v>
      </c>
      <c r="E126" s="185">
        <v>2802</v>
      </c>
      <c r="F126" s="185">
        <v>1288</v>
      </c>
      <c r="G126" s="185">
        <v>1398</v>
      </c>
      <c r="H126" s="185">
        <v>3924</v>
      </c>
      <c r="I126" s="185">
        <v>1144</v>
      </c>
      <c r="J126" s="185">
        <f t="shared" si="5"/>
        <v>14883</v>
      </c>
      <c r="K126" s="105"/>
      <c r="M126" s="107">
        <f>J126-F18</f>
        <v>0</v>
      </c>
    </row>
    <row r="127" spans="1:13" ht="22.5" customHeight="1">
      <c r="A127" s="56"/>
      <c r="B127" s="100" t="s">
        <v>1</v>
      </c>
      <c r="C127" s="185">
        <v>1558</v>
      </c>
      <c r="D127" s="185">
        <v>2138</v>
      </c>
      <c r="E127" s="185">
        <v>2110</v>
      </c>
      <c r="F127" s="185">
        <v>1111</v>
      </c>
      <c r="G127" s="185">
        <v>987</v>
      </c>
      <c r="H127" s="185">
        <v>2950</v>
      </c>
      <c r="I127" s="185">
        <v>681</v>
      </c>
      <c r="J127" s="185">
        <f t="shared" si="5"/>
        <v>11535</v>
      </c>
      <c r="K127" s="105"/>
      <c r="M127" s="107">
        <f>J127-G18</f>
        <v>0</v>
      </c>
    </row>
    <row r="128" spans="1:13" ht="22.5" customHeight="1">
      <c r="A128" s="56"/>
      <c r="B128" s="100" t="s">
        <v>2</v>
      </c>
      <c r="C128" s="185">
        <v>1112</v>
      </c>
      <c r="D128" s="185">
        <v>1515</v>
      </c>
      <c r="E128" s="185">
        <v>1597</v>
      </c>
      <c r="F128" s="185">
        <v>884</v>
      </c>
      <c r="G128" s="185">
        <v>746</v>
      </c>
      <c r="H128" s="185">
        <v>2197</v>
      </c>
      <c r="I128" s="185">
        <v>572</v>
      </c>
      <c r="J128" s="185">
        <f t="shared" si="5"/>
        <v>8623</v>
      </c>
      <c r="K128" s="105"/>
      <c r="M128" s="107">
        <f>J128-H18</f>
        <v>0</v>
      </c>
    </row>
    <row r="129" spans="1:13" ht="22.5" customHeight="1">
      <c r="A129" s="56"/>
      <c r="B129" s="100" t="s">
        <v>3</v>
      </c>
      <c r="C129" s="185">
        <v>979</v>
      </c>
      <c r="D129" s="185">
        <v>1429</v>
      </c>
      <c r="E129" s="185">
        <v>1538</v>
      </c>
      <c r="F129" s="185">
        <v>704</v>
      </c>
      <c r="G129" s="185">
        <v>675</v>
      </c>
      <c r="H129" s="185">
        <v>1973</v>
      </c>
      <c r="I129" s="185">
        <v>510</v>
      </c>
      <c r="J129" s="185">
        <f t="shared" si="5"/>
        <v>7808</v>
      </c>
      <c r="K129" s="105"/>
      <c r="M129" s="107">
        <f>J129-I18</f>
        <v>0</v>
      </c>
    </row>
    <row r="130" spans="1:13" ht="22.5" customHeight="1">
      <c r="A130" s="56"/>
      <c r="B130" s="100" t="s">
        <v>4</v>
      </c>
      <c r="C130" s="185">
        <v>573</v>
      </c>
      <c r="D130" s="185">
        <v>915</v>
      </c>
      <c r="E130" s="185">
        <v>929</v>
      </c>
      <c r="F130" s="185">
        <v>441</v>
      </c>
      <c r="G130" s="185">
        <v>418</v>
      </c>
      <c r="H130" s="185">
        <v>1130</v>
      </c>
      <c r="I130" s="185">
        <v>320</v>
      </c>
      <c r="J130" s="185">
        <f t="shared" si="5"/>
        <v>4726</v>
      </c>
      <c r="K130" s="105"/>
      <c r="M130" s="107">
        <f>J130-J18</f>
        <v>0</v>
      </c>
    </row>
    <row r="131" spans="1:13" ht="22.5" customHeight="1">
      <c r="A131" s="56"/>
      <c r="B131" s="100" t="s">
        <v>36</v>
      </c>
      <c r="C131" s="185">
        <f aca="true" t="shared" si="6" ref="C131:I131">SUM(C124:C130)</f>
        <v>8317</v>
      </c>
      <c r="D131" s="185">
        <f t="shared" si="6"/>
        <v>11937</v>
      </c>
      <c r="E131" s="185">
        <f t="shared" si="6"/>
        <v>12731</v>
      </c>
      <c r="F131" s="185">
        <f>SUM(F124:F130)</f>
        <v>5992</v>
      </c>
      <c r="G131" s="185">
        <f t="shared" si="6"/>
        <v>5978</v>
      </c>
      <c r="H131" s="185">
        <f t="shared" si="6"/>
        <v>16711</v>
      </c>
      <c r="I131" s="185">
        <f t="shared" si="6"/>
        <v>4572</v>
      </c>
      <c r="J131" s="185">
        <f t="shared" si="5"/>
        <v>66238</v>
      </c>
      <c r="K131" s="105"/>
      <c r="M131" s="107">
        <f>J131-L18</f>
        <v>0</v>
      </c>
    </row>
    <row r="132" spans="1:13" ht="22.5" customHeight="1">
      <c r="A132" s="56"/>
      <c r="B132" s="64"/>
      <c r="C132" s="109"/>
      <c r="D132" s="61"/>
      <c r="E132" s="75"/>
      <c r="F132" s="75"/>
      <c r="G132" s="75"/>
      <c r="H132" s="75"/>
      <c r="I132" s="75"/>
      <c r="J132" s="75"/>
      <c r="K132" s="75"/>
      <c r="M132" s="106"/>
    </row>
    <row r="133" spans="1:13" ht="22.5" customHeight="1">
      <c r="A133" s="56"/>
      <c r="B133" s="64"/>
      <c r="C133" s="109"/>
      <c r="D133" s="65"/>
      <c r="E133" s="109"/>
      <c r="F133" s="109"/>
      <c r="G133" s="109"/>
      <c r="H133" s="109"/>
      <c r="I133" s="109"/>
      <c r="J133" s="109"/>
      <c r="K133" s="109"/>
      <c r="M133" s="85"/>
    </row>
    <row r="134" spans="1:13" ht="22.5" customHeight="1">
      <c r="A134" s="5" t="s">
        <v>117</v>
      </c>
      <c r="B134" s="64"/>
      <c r="C134" s="63"/>
      <c r="D134" s="65"/>
      <c r="E134" s="65"/>
      <c r="F134" s="63"/>
      <c r="G134" s="63"/>
      <c r="I134" s="63" t="str">
        <f>I20</f>
        <v>令和2年4月利用分</v>
      </c>
      <c r="J134" s="63"/>
      <c r="K134" s="63"/>
      <c r="M134" s="85"/>
    </row>
    <row r="135" spans="1:13" ht="22.5" customHeight="1">
      <c r="A135" s="56"/>
      <c r="B135" s="110"/>
      <c r="C135" s="103" t="str">
        <f aca="true" t="shared" si="7" ref="C135:J135">C118</f>
        <v>門司区</v>
      </c>
      <c r="D135" s="103" t="str">
        <f t="shared" si="7"/>
        <v>小倉北区</v>
      </c>
      <c r="E135" s="103" t="str">
        <f>E118</f>
        <v>小倉南区</v>
      </c>
      <c r="F135" s="103" t="str">
        <f t="shared" si="7"/>
        <v>若松区</v>
      </c>
      <c r="G135" s="103" t="str">
        <f t="shared" si="7"/>
        <v>八幡東区</v>
      </c>
      <c r="H135" s="103" t="str">
        <f t="shared" si="7"/>
        <v>八幡西区</v>
      </c>
      <c r="I135" s="102" t="str">
        <f t="shared" si="7"/>
        <v>戸畑区</v>
      </c>
      <c r="J135" s="102" t="str">
        <f t="shared" si="7"/>
        <v>全市</v>
      </c>
      <c r="K135" s="104"/>
      <c r="M135" s="85"/>
    </row>
    <row r="136" spans="1:13" ht="22.5" customHeight="1">
      <c r="A136" s="56"/>
      <c r="B136" s="100" t="s">
        <v>37</v>
      </c>
      <c r="C136" s="185">
        <v>4144</v>
      </c>
      <c r="D136" s="185">
        <v>6437</v>
      </c>
      <c r="E136" s="185">
        <v>6799</v>
      </c>
      <c r="F136" s="185">
        <v>3223</v>
      </c>
      <c r="G136" s="185">
        <v>3275</v>
      </c>
      <c r="H136" s="185">
        <v>9309</v>
      </c>
      <c r="I136" s="185">
        <v>2332</v>
      </c>
      <c r="J136" s="185">
        <f>SUM(C136:I136)</f>
        <v>35519</v>
      </c>
      <c r="K136" s="105"/>
      <c r="M136" s="107">
        <f>J136-J22</f>
        <v>0</v>
      </c>
    </row>
    <row r="137" spans="1:13" ht="22.5" customHeight="1">
      <c r="A137" s="56"/>
      <c r="B137" s="100" t="s">
        <v>78</v>
      </c>
      <c r="C137" s="185">
        <v>875</v>
      </c>
      <c r="D137" s="185">
        <v>1589</v>
      </c>
      <c r="E137" s="185">
        <v>1404</v>
      </c>
      <c r="F137" s="185">
        <v>802</v>
      </c>
      <c r="G137" s="185">
        <v>731</v>
      </c>
      <c r="H137" s="185">
        <v>2048</v>
      </c>
      <c r="I137" s="185">
        <v>512</v>
      </c>
      <c r="J137" s="185">
        <f>SUM(C137:I137)</f>
        <v>7961</v>
      </c>
      <c r="K137" s="105"/>
      <c r="M137" s="107">
        <f>J137-J26</f>
        <v>0</v>
      </c>
    </row>
    <row r="138" spans="1:13" ht="22.5" customHeight="1">
      <c r="A138" s="56"/>
      <c r="B138" s="100" t="s">
        <v>38</v>
      </c>
      <c r="C138" s="185">
        <v>1109</v>
      </c>
      <c r="D138" s="185">
        <v>1484</v>
      </c>
      <c r="E138" s="185">
        <v>1497</v>
      </c>
      <c r="F138" s="185">
        <v>831</v>
      </c>
      <c r="G138" s="185">
        <v>805</v>
      </c>
      <c r="H138" s="185">
        <v>2017</v>
      </c>
      <c r="I138" s="185">
        <v>579</v>
      </c>
      <c r="J138" s="185">
        <f>SUM(C138:I138)</f>
        <v>8322</v>
      </c>
      <c r="K138" s="105"/>
      <c r="M138" s="107">
        <f>J138-J30</f>
        <v>0</v>
      </c>
    </row>
    <row r="139" spans="1:11" ht="22.5" customHeight="1">
      <c r="A139" s="69"/>
      <c r="B139" s="19"/>
      <c r="C139" s="72"/>
      <c r="D139" s="72"/>
      <c r="E139" s="72"/>
      <c r="F139" s="72"/>
      <c r="G139" s="72"/>
      <c r="H139" s="72"/>
      <c r="I139" s="72"/>
      <c r="J139" s="72"/>
      <c r="K139" s="72"/>
    </row>
    <row r="140" spans="1:11" ht="22.5" customHeight="1">
      <c r="A140" s="108"/>
      <c r="B140" s="58"/>
      <c r="C140" s="106"/>
      <c r="D140" s="106"/>
      <c r="E140" s="106"/>
      <c r="F140" s="106"/>
      <c r="G140" s="106"/>
      <c r="H140" s="106"/>
      <c r="I140" s="106"/>
      <c r="J140" s="106"/>
      <c r="K140" s="106"/>
    </row>
  </sheetData>
  <sheetProtection/>
  <mergeCells count="44"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A13:B13"/>
    <mergeCell ref="A11:B12"/>
    <mergeCell ref="F11:K11"/>
    <mergeCell ref="A30:B30"/>
    <mergeCell ref="B38:F39"/>
    <mergeCell ref="B76:C76"/>
    <mergeCell ref="A22:B22"/>
    <mergeCell ref="B111:E111"/>
    <mergeCell ref="B109:E109"/>
    <mergeCell ref="B108:E108"/>
    <mergeCell ref="B106:E106"/>
    <mergeCell ref="B107:E107"/>
    <mergeCell ref="A29:B29"/>
    <mergeCell ref="B77:C77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