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sharedStrings.xml><?xml version="1.0" encoding="utf-8"?>
<sst xmlns="http://schemas.openxmlformats.org/spreadsheetml/2006/main" count="187" uniqueCount="141">
  <si>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</si>
  <si>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</si>
  <si>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</si>
  <si>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</si>
  <si>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</si>
  <si>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</si>
  <si>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</si>
  <si>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</si>
  <si>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</si>
  <si>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</si>
  <si>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</si>
  <si>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</si>
  <si>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</si>
  <si>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</si>
  <si>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</si>
  <si>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</si>
  <si>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</si>
  <si>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</si>
  <si>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</si>
  <si>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</si>
  <si>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</si>
  <si>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</si>
  <si>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</si>
  <si>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</si>
  <si>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</si>
  <si>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</si>
  <si>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</si>
  <si>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</si>
  <si>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</si>
  <si>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</si>
  <si>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</si>
  <si>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</si>
  <si>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</si>
  <si>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</si>
  <si>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</si>
  <si>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</si>
  <si>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</si>
  <si>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</si>
  <si>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</si>
  <si>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</si>
  <si>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</si>
  <si>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</si>
  <si>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</si>
  <si>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</si>
  <si>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</si>
  <si>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</si>
  <si>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</si>
  <si>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</si>
  <si>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</si>
  <si>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</si>
  <si>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</si>
  <si>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</si>
  <si>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</si>
  <si>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</si>
  <si>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</si>
  <si>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</si>
  <si>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</si>
  <si>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</si>
  <si>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</si>
  <si>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</si>
  <si>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</si>
  <si>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</si>
  <si>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</si>
  <si>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</si>
  <si>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</si>
  <si>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</si>
  <si>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</si>
  <si>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</si>
  <si>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</si>
  <si>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</si>
  <si>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</si>
  <si>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</si>
  <si>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</si>
  <si>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</si>
  <si>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</si>
  <si>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</si>
  <si>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</si>
  <si>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</si>
  <si>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</si>
  <si>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</si>
  <si>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</si>
  <si>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</si>
  <si>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</si>
  <si>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</si>
  <si>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</si>
  <si>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</si>
  <si>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</si>
  <si>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</si>
  <si>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</si>
  <si>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</si>
  <si>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</si>
  <si>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</si>
  <si>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</si>
  <si>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</si>
  <si>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</si>
  <si>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</si>
  <si>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</si>
  <si>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</si>
  <si>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</si>
  <si>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</si>
  <si>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</si>
  <si>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</si>
  <si>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</si>
  <si>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</si>
  <si>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</si>
  <si>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</si>
  <si>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</si>
  <si>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</si>
  <si>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</si>
  <si>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</si>
  <si>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</si>
  <si>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</si>
  <si>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</si>
  <si>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</si>
  <si>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</si>
  <si>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</si>
  <si>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</si>
  <si>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</si>
  <si>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</si>
  <si>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</si>
  <si>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</si>
  <si>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</si>
  <si>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</si>
  <si>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</si>
  <si>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</si>
  <si>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</si>
  <si>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</si>
  <si>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r>
      <t>＊ 介護予防特定施設入居者生活介護(</t>
    </r>
    <r>
      <rPr>
        <sz val="9"/>
        <color indexed="10"/>
        <rFont val="ＭＳ Ｐゴシック"/>
        <family val="3"/>
      </rPr>
      <t>施設数</t>
    </r>
    <r>
      <rPr>
        <sz val="9"/>
        <color indexed="10"/>
        <rFont val="ＭＳ Ｐゴシック"/>
        <family val="3"/>
      </rPr>
      <t>50</t>
    </r>
    <r>
      <rPr>
        <sz val="9"/>
        <color indexed="8"/>
        <rFont val="ＭＳ Ｐゴシック"/>
        <family val="3"/>
      </rPr>
      <t>)、介護予防認知症対応型共同生活介護（</t>
    </r>
    <r>
      <rPr>
        <sz val="9"/>
        <color indexed="10"/>
        <rFont val="ＭＳ Ｐゴシック"/>
        <family val="3"/>
      </rPr>
      <t>施設数</t>
    </r>
    <r>
      <rPr>
        <sz val="9"/>
        <color indexed="10"/>
        <rFont val="ＭＳ Ｐゴシック"/>
        <family val="3"/>
      </rPr>
      <t xml:space="preserve">149 </t>
    </r>
    <r>
      <rPr>
        <sz val="9"/>
        <color indexed="8"/>
        <rFont val="ＭＳ Ｐゴシック"/>
        <family val="3"/>
      </rPr>
      <t>）</t>
    </r>
  </si>
  <si>
    <t>８ 第1号被保険者の保険料収納状況（令和３年度賦課分）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</si>
  <si>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</si>
  <si>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</si>
  <si>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</si>
  <si>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</si>
  <si>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</si>
  <si>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+</t>
  </si>
  <si>
    <t>令和4年2月1日現在</t>
  </si>
  <si>
    <r>
      <t>（</t>
    </r>
    <r>
      <rPr>
        <b/>
        <sz val="14"/>
        <color indexed="10"/>
        <rFont val="ＭＳ Ｐゴシック"/>
        <family val="3"/>
      </rPr>
      <t>令和4年2月</t>
    </r>
    <r>
      <rPr>
        <b/>
        <sz val="14"/>
        <rFont val="ＭＳ Ｐゴシック"/>
        <family val="3"/>
      </rPr>
      <t>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</si>
  <si>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t>令和4年2月</t>
  </si>
  <si>
    <r>
      <rPr>
        <sz val="11"/>
        <color indexed="10"/>
        <rFont val="ＭＳ Ｐゴシック"/>
        <family val="3"/>
      </rPr>
      <t>令和</t>
    </r>
    <r>
      <rPr>
        <sz val="11"/>
        <color indexed="10"/>
        <rFont val="ＭＳ Ｐゴシック"/>
        <family val="3"/>
      </rPr>
      <t>3</t>
    </r>
    <r>
      <rPr>
        <sz val="11"/>
        <color indexed="10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12月</t>
    </r>
    <r>
      <rPr>
        <sz val="11"/>
        <rFont val="ＭＳ Ｐゴシック"/>
        <family val="3"/>
      </rPr>
      <t>利用分</t>
    </r>
  </si>
  <si>
    <t>＊現物給付（ 1月審査分）、償還給付（ 1月支出決定分）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</si>
  <si>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＊令和4年3月15日現在の納期到来分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</si>
</sst>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right" vertical="center" shrinkToFit="1"/>
    </xf>
    <xf numFmtId="0" fontId="50" fillId="0" borderId="10" xfId="0" applyFont="1" applyFill="1" applyBorder="1" applyAlignment="1">
      <alignment horizontal="right" vertical="center"/>
    </xf>
    <xf numFmtId="179" fontId="50" fillId="0" borderId="10" xfId="0" applyNumberFormat="1" applyFont="1" applyFill="1" applyBorder="1" applyAlignment="1">
      <alignment horizontal="right" vertical="center"/>
    </xf>
    <xf numFmtId="179" fontId="50" fillId="0" borderId="10" xfId="0" applyNumberFormat="1" applyFont="1" applyFill="1" applyBorder="1" applyAlignment="1">
      <alignment horizontal="right" vertical="center" shrinkToFit="1"/>
    </xf>
    <xf numFmtId="179" fontId="50" fillId="0" borderId="24" xfId="0" applyNumberFormat="1" applyFont="1" applyFill="1" applyBorder="1" applyAlignment="1">
      <alignment horizontal="right" vertical="center" shrinkToFit="1"/>
    </xf>
    <xf numFmtId="179" fontId="50" fillId="0" borderId="25" xfId="0" applyNumberFormat="1" applyFont="1" applyFill="1" applyBorder="1" applyAlignment="1">
      <alignment horizontal="right" vertical="center" shrinkToFit="1"/>
    </xf>
    <xf numFmtId="179" fontId="50" fillId="0" borderId="26" xfId="0" applyNumberFormat="1" applyFont="1" applyFill="1" applyBorder="1" applyAlignment="1">
      <alignment horizontal="right" vertical="center" shrinkToFit="1"/>
    </xf>
    <xf numFmtId="179" fontId="50" fillId="0" borderId="16" xfId="0" applyNumberFormat="1" applyFont="1" applyFill="1" applyBorder="1" applyAlignment="1">
      <alignment horizontal="right" vertical="center" shrinkToFit="1"/>
    </xf>
    <xf numFmtId="179" fontId="50" fillId="0" borderId="27" xfId="0" applyNumberFormat="1" applyFont="1" applyFill="1" applyBorder="1" applyAlignment="1">
      <alignment horizontal="right" vertical="center" shrinkToFit="1"/>
    </xf>
    <xf numFmtId="179" fontId="50" fillId="0" borderId="28" xfId="0" applyNumberFormat="1" applyFont="1" applyFill="1" applyBorder="1" applyAlignment="1">
      <alignment horizontal="right" vertical="center" shrinkToFit="1"/>
    </xf>
    <xf numFmtId="179" fontId="50" fillId="0" borderId="29" xfId="0" applyNumberFormat="1" applyFont="1" applyFill="1" applyBorder="1" applyAlignment="1">
      <alignment horizontal="right" vertical="center" shrinkToFit="1"/>
    </xf>
    <xf numFmtId="179" fontId="50" fillId="0" borderId="30" xfId="0" applyNumberFormat="1" applyFont="1" applyFill="1" applyBorder="1" applyAlignment="1">
      <alignment horizontal="right" vertical="center" shrinkToFit="1"/>
    </xf>
    <xf numFmtId="179" fontId="50" fillId="0" borderId="31" xfId="0" applyNumberFormat="1" applyFont="1" applyFill="1" applyBorder="1" applyAlignment="1">
      <alignment horizontal="right" vertical="center" shrinkToFit="1"/>
    </xf>
    <xf numFmtId="179" fontId="50" fillId="0" borderId="32" xfId="0" applyNumberFormat="1" applyFont="1" applyFill="1" applyBorder="1" applyAlignment="1">
      <alignment horizontal="right" vertical="center" shrinkToFit="1"/>
    </xf>
    <xf numFmtId="182" fontId="51" fillId="0" borderId="10" xfId="0" applyNumberFormat="1" applyFont="1" applyFill="1" applyBorder="1" applyAlignment="1">
      <alignment vertical="center"/>
    </xf>
    <xf numFmtId="182" fontId="50" fillId="0" borderId="33" xfId="0" applyNumberFormat="1" applyFont="1" applyFill="1" applyBorder="1" applyAlignment="1">
      <alignment vertical="center"/>
    </xf>
    <xf numFmtId="179" fontId="51" fillId="0" borderId="10" xfId="0" applyNumberFormat="1" applyFont="1" applyFill="1" applyBorder="1" applyAlignment="1">
      <alignment horizontal="right" vertical="center"/>
    </xf>
    <xf numFmtId="179" fontId="51" fillId="0" borderId="11" xfId="0" applyNumberFormat="1" applyFont="1" applyFill="1" applyBorder="1" applyAlignment="1">
      <alignment horizontal="right" vertical="center"/>
    </xf>
    <xf numFmtId="179" fontId="50" fillId="0" borderId="11" xfId="0" applyNumberFormat="1" applyFont="1" applyFill="1" applyBorder="1" applyAlignment="1">
      <alignment vertical="center"/>
    </xf>
    <xf numFmtId="179" fontId="50" fillId="0" borderId="10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0" fillId="0" borderId="34" xfId="0" applyFont="1" applyFill="1" applyBorder="1" applyAlignment="1">
      <alignment horizontal="right" vertical="center" shrinkToFit="1"/>
    </xf>
    <xf numFmtId="0" fontId="50" fillId="0" borderId="34" xfId="0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179" fontId="50" fillId="0" borderId="11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right" vertical="center" shrinkToFit="1"/>
    </xf>
    <xf numFmtId="10" fontId="6" fillId="0" borderId="10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50" fillId="0" borderId="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179" fontId="50" fillId="0" borderId="26" xfId="0" applyNumberFormat="1" applyFont="1" applyFill="1" applyBorder="1" applyAlignment="1">
      <alignment horizontal="right" vertical="center"/>
    </xf>
    <xf numFmtId="179" fontId="50" fillId="0" borderId="12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79" fontId="5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35" xfId="0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79" fontId="50" fillId="0" borderId="11" xfId="0" applyNumberFormat="1" applyFont="1" applyFill="1" applyBorder="1" applyAlignment="1">
      <alignment horizontal="right" vertical="center" shrinkToFit="1"/>
    </xf>
    <xf numFmtId="179" fontId="50" fillId="0" borderId="22" xfId="0" applyNumberFormat="1" applyFont="1" applyFill="1" applyBorder="1" applyAlignment="1">
      <alignment horizontal="right"/>
    </xf>
    <xf numFmtId="179" fontId="50" fillId="0" borderId="22" xfId="0" applyNumberFormat="1" applyFont="1" applyFill="1" applyBorder="1" applyAlignment="1">
      <alignment horizontal="right" vertical="center" shrinkToFit="1"/>
    </xf>
    <xf numFmtId="0" fontId="53" fillId="34" borderId="15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25">
      <selection activeCell="F36" sqref="F36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204" t="s">
        <v>124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53" customFormat="1" ht="18.75" customHeight="1">
      <c r="A2" s="205" t="s">
        <v>136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124" t="s">
        <v>137</v>
      </c>
      <c r="J5" s="54" t="s">
        <v>86</v>
      </c>
      <c r="K5" s="54"/>
      <c r="L5" s="54"/>
    </row>
    <row r="6" spans="1:13" s="60" customFormat="1" ht="22.5" customHeight="1">
      <c r="A6" s="208" t="s">
        <v>8</v>
      </c>
      <c r="B6" s="211"/>
      <c r="C6" s="206" t="s">
        <v>9</v>
      </c>
      <c r="D6" s="206" t="s">
        <v>10</v>
      </c>
      <c r="E6" s="208" t="s">
        <v>11</v>
      </c>
      <c r="F6" s="209"/>
      <c r="G6" s="57"/>
      <c r="H6" s="58"/>
      <c r="I6" s="57"/>
      <c r="J6" s="201"/>
      <c r="K6" s="201"/>
      <c r="L6" s="202"/>
      <c r="M6" s="59"/>
    </row>
    <row r="7" spans="1:12" s="60" customFormat="1" ht="22.5" customHeight="1">
      <c r="A7" s="212"/>
      <c r="B7" s="213"/>
      <c r="C7" s="207"/>
      <c r="D7" s="207"/>
      <c r="E7" s="168"/>
      <c r="F7" s="210"/>
      <c r="G7" s="182" t="s">
        <v>12</v>
      </c>
      <c r="H7" s="183"/>
      <c r="I7" s="182" t="s">
        <v>120</v>
      </c>
      <c r="J7" s="183"/>
      <c r="K7" s="182" t="s">
        <v>121</v>
      </c>
      <c r="L7" s="183"/>
    </row>
    <row r="8" spans="1:13" s="60" customFormat="1" ht="22.5" customHeight="1">
      <c r="A8" s="198">
        <v>292443</v>
      </c>
      <c r="B8" s="200"/>
      <c r="C8" s="104">
        <v>1034</v>
      </c>
      <c r="D8" s="104">
        <v>1250</v>
      </c>
      <c r="E8" s="198">
        <v>292227</v>
      </c>
      <c r="F8" s="199"/>
      <c r="G8" s="198">
        <v>136975</v>
      </c>
      <c r="H8" s="199"/>
      <c r="I8" s="198">
        <v>100553</v>
      </c>
      <c r="J8" s="199"/>
      <c r="K8" s="198">
        <v>54699</v>
      </c>
      <c r="L8" s="199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令和4年2月</v>
      </c>
      <c r="L10" s="63" t="s">
        <v>86</v>
      </c>
    </row>
    <row r="11" spans="1:12" s="60" customFormat="1" ht="22.5" customHeight="1">
      <c r="A11" s="186" t="s">
        <v>13</v>
      </c>
      <c r="B11" s="186"/>
      <c r="C11" s="184" t="s">
        <v>103</v>
      </c>
      <c r="D11" s="162"/>
      <c r="E11" s="185"/>
      <c r="F11" s="187" t="s">
        <v>115</v>
      </c>
      <c r="G11" s="188"/>
      <c r="H11" s="188"/>
      <c r="I11" s="188"/>
      <c r="J11" s="188"/>
      <c r="K11" s="189"/>
      <c r="L11" s="203" t="s">
        <v>14</v>
      </c>
    </row>
    <row r="12" spans="1:12" s="60" customFormat="1" ht="22.5" customHeight="1">
      <c r="A12" s="186"/>
      <c r="B12" s="186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203"/>
    </row>
    <row r="13" spans="1:16" s="60" customFormat="1" ht="22.5" customHeight="1">
      <c r="A13" s="196" t="s">
        <v>70</v>
      </c>
      <c r="B13" s="164"/>
      <c r="C13" s="104">
        <v>7209</v>
      </c>
      <c r="D13" s="104">
        <v>9424</v>
      </c>
      <c r="E13" s="104">
        <f aca="true" t="shared" si="0" ref="E13:E18">SUM(C13:D13)</f>
        <v>16633</v>
      </c>
      <c r="F13" s="104">
        <v>14812</v>
      </c>
      <c r="G13" s="104">
        <v>11408</v>
      </c>
      <c r="H13" s="104">
        <v>9580</v>
      </c>
      <c r="I13" s="104">
        <v>7892</v>
      </c>
      <c r="J13" s="104">
        <v>4637</v>
      </c>
      <c r="K13" s="105">
        <f aca="true" t="shared" si="1" ref="K13:K18">SUM(F13:J13)</f>
        <v>48329</v>
      </c>
      <c r="L13" s="106">
        <f aca="true" t="shared" si="2" ref="L13:L18">SUM(E13:J13)</f>
        <v>64962</v>
      </c>
      <c r="P13" s="65"/>
    </row>
    <row r="14" spans="1:12" s="60" customFormat="1" ht="24" customHeight="1">
      <c r="A14" s="13"/>
      <c r="B14" s="14" t="s">
        <v>104</v>
      </c>
      <c r="C14" s="104">
        <v>995</v>
      </c>
      <c r="D14" s="104">
        <v>1344</v>
      </c>
      <c r="E14" s="104">
        <f t="shared" si="0"/>
        <v>2339</v>
      </c>
      <c r="F14" s="104">
        <v>1458</v>
      </c>
      <c r="G14" s="104">
        <v>1338</v>
      </c>
      <c r="H14" s="104">
        <v>1042</v>
      </c>
      <c r="I14" s="104">
        <v>880</v>
      </c>
      <c r="J14" s="125">
        <v>545</v>
      </c>
      <c r="K14" s="105">
        <f t="shared" si="1"/>
        <v>5263</v>
      </c>
      <c r="L14" s="106">
        <f t="shared" si="2"/>
        <v>7602</v>
      </c>
    </row>
    <row r="15" spans="1:12" s="60" customFormat="1" ht="22.5" customHeight="1">
      <c r="A15" s="13"/>
      <c r="B15" s="14" t="s">
        <v>122</v>
      </c>
      <c r="C15" s="104">
        <v>3228</v>
      </c>
      <c r="D15" s="104">
        <v>3818</v>
      </c>
      <c r="E15" s="104">
        <f t="shared" si="0"/>
        <v>7046</v>
      </c>
      <c r="F15" s="104">
        <v>5233</v>
      </c>
      <c r="G15" s="104">
        <v>3716</v>
      </c>
      <c r="H15" s="104">
        <v>2839</v>
      </c>
      <c r="I15" s="104">
        <v>2055</v>
      </c>
      <c r="J15" s="125">
        <v>1304</v>
      </c>
      <c r="K15" s="105">
        <f t="shared" si="1"/>
        <v>15147</v>
      </c>
      <c r="L15" s="106">
        <f t="shared" si="2"/>
        <v>22193</v>
      </c>
    </row>
    <row r="16" spans="1:12" s="60" customFormat="1" ht="22.5" customHeight="1">
      <c r="A16" s="15"/>
      <c r="B16" s="16" t="s">
        <v>121</v>
      </c>
      <c r="C16" s="104">
        <v>2986</v>
      </c>
      <c r="D16" s="104">
        <v>4262</v>
      </c>
      <c r="E16" s="104">
        <f t="shared" si="0"/>
        <v>7248</v>
      </c>
      <c r="F16" s="104">
        <v>8121</v>
      </c>
      <c r="G16" s="104">
        <v>6354</v>
      </c>
      <c r="H16" s="104">
        <v>5699</v>
      </c>
      <c r="I16" s="104">
        <v>4957</v>
      </c>
      <c r="J16" s="125">
        <v>2788</v>
      </c>
      <c r="K16" s="105">
        <f t="shared" si="1"/>
        <v>27919</v>
      </c>
      <c r="L16" s="106">
        <f t="shared" si="2"/>
        <v>35167</v>
      </c>
    </row>
    <row r="17" spans="1:12" s="60" customFormat="1" ht="22.5" customHeight="1" thickBot="1">
      <c r="A17" s="196" t="s">
        <v>105</v>
      </c>
      <c r="B17" s="197"/>
      <c r="C17" s="107">
        <v>46</v>
      </c>
      <c r="D17" s="107">
        <v>166</v>
      </c>
      <c r="E17" s="104">
        <f t="shared" si="0"/>
        <v>212</v>
      </c>
      <c r="F17" s="107">
        <v>139</v>
      </c>
      <c r="G17" s="107">
        <v>206</v>
      </c>
      <c r="H17" s="107">
        <v>160</v>
      </c>
      <c r="I17" s="107">
        <v>158</v>
      </c>
      <c r="J17" s="108">
        <v>118</v>
      </c>
      <c r="K17" s="109">
        <f t="shared" si="1"/>
        <v>781</v>
      </c>
      <c r="L17" s="110">
        <f t="shared" si="2"/>
        <v>993</v>
      </c>
    </row>
    <row r="18" spans="1:12" s="60" customFormat="1" ht="22.5" customHeight="1" thickTop="1">
      <c r="A18" s="194" t="s">
        <v>15</v>
      </c>
      <c r="B18" s="195"/>
      <c r="C18" s="111">
        <f aca="true" t="shared" si="3" ref="C18:J18">SUM(C13,C17)</f>
        <v>7255</v>
      </c>
      <c r="D18" s="111">
        <f t="shared" si="3"/>
        <v>9590</v>
      </c>
      <c r="E18" s="111">
        <f t="shared" si="0"/>
        <v>16845</v>
      </c>
      <c r="F18" s="111">
        <f t="shared" si="3"/>
        <v>14951</v>
      </c>
      <c r="G18" s="111">
        <f t="shared" si="3"/>
        <v>11614</v>
      </c>
      <c r="H18" s="111">
        <f t="shared" si="3"/>
        <v>9740</v>
      </c>
      <c r="I18" s="111">
        <f t="shared" si="3"/>
        <v>8050</v>
      </c>
      <c r="J18" s="112">
        <f t="shared" si="3"/>
        <v>4755</v>
      </c>
      <c r="K18" s="113">
        <f t="shared" si="1"/>
        <v>49110</v>
      </c>
      <c r="L18" s="114">
        <f t="shared" si="2"/>
        <v>65955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89</v>
      </c>
      <c r="B20" s="5"/>
      <c r="C20" s="62"/>
      <c r="D20" s="66"/>
      <c r="E20" s="52"/>
      <c r="F20" s="66"/>
      <c r="G20" s="66"/>
      <c r="I20" s="52" t="s">
        <v>138</v>
      </c>
      <c r="J20" s="66"/>
      <c r="K20" s="66"/>
      <c r="L20" s="66"/>
    </row>
    <row r="21" spans="1:12" s="60" customFormat="1" ht="22.5" customHeight="1">
      <c r="A21" s="149" t="s">
        <v>13</v>
      </c>
      <c r="B21" s="150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113</v>
      </c>
      <c r="J21" s="18" t="s">
        <v>14</v>
      </c>
      <c r="K21" s="4"/>
      <c r="L21" s="4"/>
    </row>
    <row r="22" spans="1:12" s="60" customFormat="1" ht="22.5" customHeight="1">
      <c r="A22" s="149" t="s">
        <v>15</v>
      </c>
      <c r="B22" s="151"/>
      <c r="C22" s="104">
        <v>1694</v>
      </c>
      <c r="D22" s="104">
        <v>4124</v>
      </c>
      <c r="E22" s="104">
        <v>11203</v>
      </c>
      <c r="F22" s="104">
        <v>9095</v>
      </c>
      <c r="G22" s="104">
        <v>6297</v>
      </c>
      <c r="H22" s="104">
        <v>3817</v>
      </c>
      <c r="I22" s="104">
        <v>1805</v>
      </c>
      <c r="J22" s="104">
        <f>SUM(C22:I22)</f>
        <v>38035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71</v>
      </c>
      <c r="B24" s="5"/>
      <c r="C24" s="62"/>
      <c r="D24" s="66"/>
      <c r="E24" s="52"/>
      <c r="F24" s="66"/>
      <c r="G24" s="66"/>
      <c r="I24" s="52" t="str">
        <f>I20</f>
        <v>令和3年12月利用分</v>
      </c>
      <c r="J24" s="66"/>
      <c r="K24" s="66"/>
      <c r="L24" s="66"/>
    </row>
    <row r="25" spans="1:12" s="60" customFormat="1" ht="22.5" customHeight="1">
      <c r="A25" s="149" t="s">
        <v>13</v>
      </c>
      <c r="B25" s="150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49" t="s">
        <v>15</v>
      </c>
      <c r="B26" s="151"/>
      <c r="C26" s="104">
        <v>14</v>
      </c>
      <c r="D26" s="104">
        <v>44</v>
      </c>
      <c r="E26" s="104">
        <v>2426</v>
      </c>
      <c r="F26" s="104">
        <v>2115</v>
      </c>
      <c r="G26" s="104">
        <v>2001</v>
      </c>
      <c r="H26" s="104">
        <v>1346</v>
      </c>
      <c r="I26" s="104">
        <v>802</v>
      </c>
      <c r="J26" s="104">
        <f>SUM(C26:I26)</f>
        <v>8748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72</v>
      </c>
      <c r="B28" s="5"/>
      <c r="C28" s="62"/>
      <c r="D28" s="66"/>
      <c r="E28" s="52"/>
      <c r="F28" s="66"/>
      <c r="I28" s="66" t="str">
        <f>I20</f>
        <v>令和3年12月利用分</v>
      </c>
      <c r="J28" s="66"/>
      <c r="K28" s="66"/>
      <c r="L28" s="66"/>
    </row>
    <row r="29" spans="1:11" s="60" customFormat="1" ht="22.5" customHeight="1">
      <c r="A29" s="149" t="s">
        <v>13</v>
      </c>
      <c r="B29" s="150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49" t="s">
        <v>15</v>
      </c>
      <c r="B30" s="151"/>
      <c r="C30" s="104">
        <v>0</v>
      </c>
      <c r="D30" s="104">
        <v>0</v>
      </c>
      <c r="E30" s="104">
        <v>589</v>
      </c>
      <c r="F30" s="104">
        <v>959</v>
      </c>
      <c r="G30" s="104">
        <v>2139</v>
      </c>
      <c r="H30" s="104">
        <v>2801</v>
      </c>
      <c r="I30" s="104">
        <v>1854</v>
      </c>
      <c r="J30" s="104">
        <f>SUM(C30:I30)</f>
        <v>8342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133</v>
      </c>
      <c r="B32" s="5"/>
      <c r="C32" s="134"/>
      <c r="D32" s="134"/>
      <c r="E32" s="135"/>
      <c r="F32" s="136" t="str">
        <f>I20</f>
        <v>令和3年12月利用分</v>
      </c>
      <c r="G32" s="136"/>
      <c r="H32" s="137"/>
      <c r="I32" s="69"/>
      <c r="J32" s="72"/>
      <c r="K32" s="72"/>
    </row>
    <row r="33" spans="1:19" s="60" customFormat="1" ht="22.5" customHeight="1">
      <c r="A33" s="149" t="s">
        <v>13</v>
      </c>
      <c r="B33" s="150"/>
      <c r="C33" s="150"/>
      <c r="D33" s="150"/>
      <c r="E33" s="151"/>
      <c r="F33" s="74" t="s">
        <v>130</v>
      </c>
      <c r="G33" s="74" t="s">
        <v>14</v>
      </c>
      <c r="H33" s="65"/>
      <c r="I33" s="69"/>
      <c r="J33" s="72"/>
      <c r="K33" s="72"/>
      <c r="M33" s="146"/>
      <c r="N33" s="146"/>
      <c r="O33" s="146"/>
      <c r="P33" s="146"/>
      <c r="Q33" s="146"/>
      <c r="R33" s="138"/>
      <c r="S33" s="138"/>
    </row>
    <row r="34" spans="1:19" s="60" customFormat="1" ht="22.5" customHeight="1">
      <c r="A34" s="152" t="s">
        <v>131</v>
      </c>
      <c r="B34" s="153"/>
      <c r="C34" s="153"/>
      <c r="D34" s="153"/>
      <c r="E34" s="154"/>
      <c r="F34" s="120">
        <v>39088</v>
      </c>
      <c r="G34" s="155">
        <f>F34+F35</f>
        <v>48038</v>
      </c>
      <c r="H34" s="65"/>
      <c r="I34" s="69"/>
      <c r="J34" s="72"/>
      <c r="K34" s="72"/>
      <c r="M34" s="147"/>
      <c r="N34" s="147"/>
      <c r="O34" s="147"/>
      <c r="P34" s="147"/>
      <c r="Q34" s="147"/>
      <c r="R34" s="140"/>
      <c r="S34" s="148"/>
    </row>
    <row r="35" spans="1:19" s="60" customFormat="1" ht="22.5" customHeight="1">
      <c r="A35" s="152" t="s">
        <v>132</v>
      </c>
      <c r="B35" s="153"/>
      <c r="C35" s="153"/>
      <c r="D35" s="153"/>
      <c r="E35" s="154"/>
      <c r="F35" s="120">
        <v>8950</v>
      </c>
      <c r="G35" s="156"/>
      <c r="H35" s="65"/>
      <c r="I35" s="69"/>
      <c r="J35" s="72"/>
      <c r="K35" s="72"/>
      <c r="M35" s="147"/>
      <c r="N35" s="147"/>
      <c r="O35" s="147"/>
      <c r="P35" s="147"/>
      <c r="Q35" s="147"/>
      <c r="R35" s="140"/>
      <c r="S35" s="148"/>
    </row>
    <row r="36" spans="1:19" s="60" customFormat="1" ht="22.5" customHeight="1">
      <c r="A36" s="5" t="s">
        <v>73</v>
      </c>
      <c r="B36" s="5"/>
      <c r="C36" s="62"/>
      <c r="D36" s="63"/>
      <c r="E36" s="52"/>
      <c r="F36" s="73" t="str">
        <f>I5</f>
        <v>令和4年2月</v>
      </c>
      <c r="G36" s="63" t="s">
        <v>87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42"/>
      <c r="B37" s="161" t="s">
        <v>97</v>
      </c>
      <c r="C37" s="161"/>
      <c r="D37" s="161"/>
      <c r="E37" s="162" t="s">
        <v>118</v>
      </c>
      <c r="F37" s="163"/>
      <c r="G37" s="163"/>
      <c r="H37" s="164"/>
      <c r="I37" s="4"/>
      <c r="M37" s="157"/>
      <c r="N37" s="157"/>
      <c r="O37" s="157"/>
      <c r="P37" s="158"/>
      <c r="Q37" s="146"/>
      <c r="R37" s="146"/>
      <c r="S37" s="146"/>
    </row>
    <row r="38" spans="1:19" s="60" customFormat="1" ht="25.5" customHeight="1">
      <c r="A38" s="142"/>
      <c r="B38" s="161"/>
      <c r="C38" s="161"/>
      <c r="D38" s="161"/>
      <c r="E38" s="74" t="s">
        <v>98</v>
      </c>
      <c r="F38" s="74" t="s">
        <v>119</v>
      </c>
      <c r="G38" s="74" t="s">
        <v>99</v>
      </c>
      <c r="H38" s="20" t="s">
        <v>100</v>
      </c>
      <c r="I38" s="4"/>
      <c r="M38" s="157"/>
      <c r="N38" s="157"/>
      <c r="O38" s="157"/>
      <c r="P38" s="138"/>
      <c r="Q38" s="138"/>
      <c r="R38" s="138"/>
      <c r="S38" s="139"/>
    </row>
    <row r="39" spans="1:19" s="60" customFormat="1" ht="22.5" customHeight="1">
      <c r="A39" s="140"/>
      <c r="B39" s="165">
        <v>3202</v>
      </c>
      <c r="C39" s="165"/>
      <c r="D39" s="165"/>
      <c r="E39" s="120">
        <v>1107</v>
      </c>
      <c r="F39" s="120">
        <v>1538</v>
      </c>
      <c r="G39" s="120">
        <v>321</v>
      </c>
      <c r="H39" s="101">
        <v>236</v>
      </c>
      <c r="I39" s="61"/>
      <c r="M39" s="159"/>
      <c r="N39" s="159"/>
      <c r="O39" s="159"/>
      <c r="P39" s="140"/>
      <c r="Q39" s="140"/>
      <c r="R39" s="140"/>
      <c r="S39" s="141"/>
    </row>
    <row r="40" spans="1:19" s="60" customFormat="1" ht="22.5" customHeight="1">
      <c r="A40" s="144"/>
      <c r="B40" s="166" t="s">
        <v>129</v>
      </c>
      <c r="C40" s="166"/>
      <c r="D40" s="166"/>
      <c r="E40" s="166"/>
      <c r="F40" s="145"/>
      <c r="G40" s="21"/>
      <c r="H40" s="4"/>
      <c r="I40" s="4"/>
      <c r="M40" s="160"/>
      <c r="N40" s="160"/>
      <c r="O40" s="160"/>
      <c r="P40" s="160"/>
      <c r="Q40" s="160"/>
      <c r="R40" s="160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111</v>
      </c>
      <c r="B42" s="23"/>
      <c r="C42" s="75"/>
      <c r="D42" s="75"/>
      <c r="F42" s="53"/>
      <c r="G42" s="53" t="str">
        <f>I20</f>
        <v>令和3年12月利用分</v>
      </c>
      <c r="I42" s="75"/>
      <c r="J42" s="60"/>
      <c r="K42" s="60"/>
      <c r="L42" s="60"/>
    </row>
    <row r="43" spans="1:12" ht="22.5" customHeight="1">
      <c r="A43" s="22"/>
      <c r="B43" s="190" t="s">
        <v>5</v>
      </c>
      <c r="C43" s="190"/>
      <c r="D43" s="190"/>
      <c r="E43" s="190"/>
      <c r="F43" s="190"/>
      <c r="G43" s="167" t="s">
        <v>110</v>
      </c>
      <c r="H43" s="169" t="s">
        <v>109</v>
      </c>
      <c r="I43" s="77"/>
      <c r="J43" s="77"/>
      <c r="K43" s="77"/>
      <c r="L43" s="77"/>
    </row>
    <row r="44" spans="1:12" s="60" customFormat="1" ht="22.5" customHeight="1">
      <c r="A44" s="64"/>
      <c r="B44" s="191"/>
      <c r="C44" s="191"/>
      <c r="D44" s="191"/>
      <c r="E44" s="191"/>
      <c r="F44" s="191"/>
      <c r="G44" s="168"/>
      <c r="H44" s="170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53</v>
      </c>
      <c r="D45" s="25"/>
      <c r="E45" s="25"/>
      <c r="F45" s="80"/>
      <c r="G45" s="119">
        <v>511</v>
      </c>
      <c r="H45" s="115">
        <v>12620</v>
      </c>
    </row>
    <row r="46" spans="1:8" s="60" customFormat="1" ht="22.5" customHeight="1">
      <c r="A46" s="64"/>
      <c r="B46" s="79"/>
      <c r="C46" s="24" t="s">
        <v>54</v>
      </c>
      <c r="D46" s="25"/>
      <c r="E46" s="25"/>
      <c r="F46" s="80"/>
      <c r="G46" s="119">
        <v>22</v>
      </c>
      <c r="H46" s="115">
        <v>350</v>
      </c>
    </row>
    <row r="47" spans="1:8" s="60" customFormat="1" ht="22.5" customHeight="1">
      <c r="A47" s="64"/>
      <c r="B47" s="79"/>
      <c r="C47" s="24" t="s">
        <v>55</v>
      </c>
      <c r="D47" s="25"/>
      <c r="E47" s="25"/>
      <c r="F47" s="80"/>
      <c r="G47" s="119">
        <v>179</v>
      </c>
      <c r="H47" s="115">
        <v>4488</v>
      </c>
    </row>
    <row r="48" spans="1:8" s="60" customFormat="1" ht="22.5" customHeight="1">
      <c r="A48" s="64"/>
      <c r="B48" s="79"/>
      <c r="C48" s="24" t="s">
        <v>56</v>
      </c>
      <c r="D48" s="25"/>
      <c r="E48" s="25"/>
      <c r="F48" s="80"/>
      <c r="G48" s="119">
        <v>50</v>
      </c>
      <c r="H48" s="115">
        <v>1365</v>
      </c>
    </row>
    <row r="49" spans="1:8" s="60" customFormat="1" ht="22.5" customHeight="1">
      <c r="A49" s="64"/>
      <c r="B49" s="79"/>
      <c r="C49" s="24" t="s">
        <v>57</v>
      </c>
      <c r="D49" s="25"/>
      <c r="E49" s="25"/>
      <c r="F49" s="80"/>
      <c r="G49" s="119">
        <v>112</v>
      </c>
      <c r="H49" s="115">
        <v>14269</v>
      </c>
    </row>
    <row r="50" spans="1:8" s="60" customFormat="1" ht="22.5" customHeight="1">
      <c r="A50" s="64"/>
      <c r="B50" s="79"/>
      <c r="C50" s="24" t="s">
        <v>58</v>
      </c>
      <c r="D50" s="25"/>
      <c r="E50" s="25"/>
      <c r="F50" s="80"/>
      <c r="G50" s="119">
        <v>1166</v>
      </c>
      <c r="H50" s="115">
        <v>13510</v>
      </c>
    </row>
    <row r="51" spans="1:8" s="60" customFormat="1" ht="22.5" customHeight="1">
      <c r="A51" s="64"/>
      <c r="B51" s="79"/>
      <c r="C51" s="24" t="s">
        <v>59</v>
      </c>
      <c r="D51" s="25"/>
      <c r="E51" s="25"/>
      <c r="F51" s="80"/>
      <c r="G51" s="119">
        <v>316</v>
      </c>
      <c r="H51" s="115">
        <v>5407</v>
      </c>
    </row>
    <row r="52" spans="1:8" s="60" customFormat="1" ht="22.5" customHeight="1">
      <c r="A52" s="64"/>
      <c r="B52" s="79"/>
      <c r="C52" s="24" t="s">
        <v>60</v>
      </c>
      <c r="D52" s="25"/>
      <c r="E52" s="25"/>
      <c r="F52" s="80"/>
      <c r="G52" s="119">
        <v>138</v>
      </c>
      <c r="H52" s="115">
        <v>1544</v>
      </c>
    </row>
    <row r="53" spans="1:8" s="60" customFormat="1" ht="22.5" customHeight="1">
      <c r="A53" s="64"/>
      <c r="B53" s="79"/>
      <c r="C53" s="24" t="s">
        <v>68</v>
      </c>
      <c r="D53" s="25"/>
      <c r="E53" s="25"/>
      <c r="F53" s="80"/>
      <c r="G53" s="119">
        <v>17</v>
      </c>
      <c r="H53" s="115">
        <v>213</v>
      </c>
    </row>
    <row r="54" spans="1:8" s="60" customFormat="1" ht="22.5" customHeight="1">
      <c r="A54" s="64"/>
      <c r="B54" s="79"/>
      <c r="C54" s="24" t="s">
        <v>69</v>
      </c>
      <c r="D54" s="25"/>
      <c r="E54" s="25"/>
      <c r="F54" s="80"/>
      <c r="G54" s="119">
        <v>500</v>
      </c>
      <c r="H54" s="115">
        <v>2752</v>
      </c>
    </row>
    <row r="55" spans="1:8" s="60" customFormat="1" ht="22.5" customHeight="1">
      <c r="A55" s="64"/>
      <c r="B55" s="79"/>
      <c r="C55" s="24" t="s">
        <v>61</v>
      </c>
      <c r="D55" s="25"/>
      <c r="E55" s="25"/>
      <c r="F55" s="80"/>
      <c r="G55" s="119">
        <v>241</v>
      </c>
      <c r="H55" s="115">
        <v>23029</v>
      </c>
    </row>
    <row r="56" spans="1:8" s="60" customFormat="1" ht="22.5" customHeight="1">
      <c r="A56" s="64"/>
      <c r="B56" s="79"/>
      <c r="C56" s="24" t="s">
        <v>62</v>
      </c>
      <c r="D56" s="25"/>
      <c r="E56" s="25"/>
      <c r="F56" s="80"/>
      <c r="G56" s="119">
        <v>13</v>
      </c>
      <c r="H56" s="115">
        <v>400</v>
      </c>
    </row>
    <row r="57" spans="1:8" s="60" customFormat="1" ht="22.5" customHeight="1">
      <c r="A57" s="64"/>
      <c r="B57" s="79"/>
      <c r="C57" s="26" t="s">
        <v>63</v>
      </c>
      <c r="D57" s="25"/>
      <c r="E57" s="25"/>
      <c r="F57" s="80"/>
      <c r="G57" s="125">
        <v>36</v>
      </c>
      <c r="H57" s="115">
        <v>441</v>
      </c>
    </row>
    <row r="58" spans="1:8" s="60" customFormat="1" ht="22.5" customHeight="1">
      <c r="A58" s="64"/>
      <c r="B58" s="79"/>
      <c r="C58" s="26" t="s">
        <v>64</v>
      </c>
      <c r="D58" s="25"/>
      <c r="E58" s="25"/>
      <c r="F58" s="80"/>
      <c r="G58" s="125">
        <v>442</v>
      </c>
      <c r="H58" s="115">
        <v>33006</v>
      </c>
    </row>
    <row r="59" spans="1:8" s="60" customFormat="1" ht="22.5" customHeight="1">
      <c r="A59" s="64"/>
      <c r="B59" s="79"/>
      <c r="C59" s="26" t="s">
        <v>101</v>
      </c>
      <c r="D59" s="25"/>
      <c r="E59" s="25"/>
      <c r="F59" s="80"/>
      <c r="G59" s="125">
        <v>115</v>
      </c>
      <c r="H59" s="115">
        <v>634</v>
      </c>
    </row>
    <row r="60" spans="1:8" s="60" customFormat="1" ht="22.5" customHeight="1">
      <c r="A60" s="64"/>
      <c r="B60" s="79"/>
      <c r="C60" s="26" t="s">
        <v>65</v>
      </c>
      <c r="D60" s="25"/>
      <c r="E60" s="25"/>
      <c r="F60" s="80"/>
      <c r="G60" s="125">
        <v>1</v>
      </c>
      <c r="H60" s="115">
        <v>20</v>
      </c>
    </row>
    <row r="61" spans="1:8" s="60" customFormat="1" ht="22.5" customHeight="1">
      <c r="A61" s="64"/>
      <c r="B61" s="79"/>
      <c r="C61" s="26" t="s">
        <v>117</v>
      </c>
      <c r="D61" s="25"/>
      <c r="E61" s="25"/>
      <c r="F61" s="80"/>
      <c r="G61" s="125">
        <v>355</v>
      </c>
      <c r="H61" s="115">
        <v>4168</v>
      </c>
    </row>
    <row r="62" spans="1:8" s="60" customFormat="1" ht="22.5" customHeight="1">
      <c r="A62" s="64"/>
      <c r="B62" s="79"/>
      <c r="C62" s="26" t="s">
        <v>66</v>
      </c>
      <c r="D62" s="25"/>
      <c r="E62" s="25"/>
      <c r="F62" s="80"/>
      <c r="G62" s="125">
        <v>75</v>
      </c>
      <c r="H62" s="115">
        <v>501</v>
      </c>
    </row>
    <row r="63" spans="1:8" s="60" customFormat="1" ht="22.5" customHeight="1">
      <c r="A63" s="64"/>
      <c r="B63" s="79"/>
      <c r="C63" s="26" t="s">
        <v>67</v>
      </c>
      <c r="D63" s="25"/>
      <c r="E63" s="25"/>
      <c r="F63" s="80"/>
      <c r="G63" s="125">
        <v>168</v>
      </c>
      <c r="H63" s="115">
        <v>897</v>
      </c>
    </row>
    <row r="64" spans="1:8" s="60" customFormat="1" ht="22.5" customHeight="1">
      <c r="A64" s="64"/>
      <c r="B64" s="79"/>
      <c r="C64" s="26" t="s">
        <v>112</v>
      </c>
      <c r="D64" s="25"/>
      <c r="E64" s="25"/>
      <c r="F64" s="80"/>
      <c r="G64" s="125">
        <v>13</v>
      </c>
      <c r="H64" s="115">
        <v>51</v>
      </c>
    </row>
    <row r="65" spans="1:8" s="60" customFormat="1" ht="22.5" customHeight="1">
      <c r="A65" s="64"/>
      <c r="B65" s="79"/>
      <c r="C65" s="26" t="s">
        <v>91</v>
      </c>
      <c r="D65" s="25"/>
      <c r="E65" s="25"/>
      <c r="F65" s="80"/>
      <c r="G65" s="125">
        <v>572</v>
      </c>
      <c r="H65" s="115">
        <v>2209</v>
      </c>
    </row>
    <row r="66" spans="1:8" s="60" customFormat="1" ht="22.5" customHeight="1">
      <c r="A66" s="64"/>
      <c r="B66" s="81"/>
      <c r="C66" s="27" t="s">
        <v>92</v>
      </c>
      <c r="D66" s="25"/>
      <c r="E66" s="25"/>
      <c r="F66" s="80"/>
      <c r="G66" s="125">
        <v>172</v>
      </c>
      <c r="H66" s="115">
        <v>609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25">
        <v>1348</v>
      </c>
      <c r="H67" s="115">
        <v>5243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25">
        <v>762</v>
      </c>
      <c r="H68" s="115">
        <v>2627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25">
        <v>15</v>
      </c>
      <c r="H69" s="115">
        <v>49</v>
      </c>
    </row>
    <row r="70" spans="1:12" s="60" customFormat="1" ht="22.5" customHeight="1">
      <c r="A70" s="64"/>
      <c r="B70" s="81"/>
      <c r="C70" s="26" t="s">
        <v>123</v>
      </c>
      <c r="D70" s="25"/>
      <c r="E70" s="25"/>
      <c r="F70" s="80"/>
      <c r="G70" s="125">
        <v>198</v>
      </c>
      <c r="H70" s="115">
        <v>522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25">
        <v>203</v>
      </c>
      <c r="H71" s="116"/>
      <c r="L71" s="96"/>
    </row>
    <row r="72" spans="1:12" s="60" customFormat="1" ht="22.5" customHeight="1">
      <c r="A72" s="64"/>
      <c r="B72" s="81"/>
      <c r="C72" s="28" t="s">
        <v>88</v>
      </c>
      <c r="D72" s="25"/>
      <c r="E72" s="25"/>
      <c r="F72" s="80"/>
      <c r="G72" s="125">
        <v>175</v>
      </c>
      <c r="H72" s="116"/>
      <c r="L72" s="96"/>
    </row>
    <row r="73" spans="1:15" s="60" customFormat="1" ht="22.5" customHeight="1">
      <c r="A73" s="64"/>
      <c r="B73" s="192" t="s">
        <v>15</v>
      </c>
      <c r="C73" s="193"/>
      <c r="D73" s="193"/>
      <c r="E73" s="193"/>
      <c r="F73" s="80"/>
      <c r="G73" s="125">
        <v>7911</v>
      </c>
      <c r="H73" s="115">
        <v>130924</v>
      </c>
      <c r="L73" s="76"/>
      <c r="M73" s="82">
        <f>SUM(H45:H72)-H73</f>
        <v>0</v>
      </c>
      <c r="O73" s="60" t="s">
        <v>134</v>
      </c>
    </row>
    <row r="74" spans="1:12" s="60" customFormat="1" ht="63" customHeight="1">
      <c r="A74" s="143"/>
      <c r="B74" s="181" t="s">
        <v>139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</row>
    <row r="75" spans="1:12" s="60" customFormat="1" ht="22.5" customHeight="1">
      <c r="A75" s="5" t="s">
        <v>128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82"/>
      <c r="C76" s="183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82" t="s">
        <v>106</v>
      </c>
      <c r="C77" s="183"/>
      <c r="D77" s="132">
        <v>17490</v>
      </c>
      <c r="E77" s="132">
        <v>1828</v>
      </c>
      <c r="F77" s="132">
        <v>19318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82" t="s">
        <v>107</v>
      </c>
      <c r="C78" s="183"/>
      <c r="D78" s="132">
        <v>17490</v>
      </c>
      <c r="E78" s="132">
        <v>1617</v>
      </c>
      <c r="F78" s="132">
        <v>19107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82" t="s">
        <v>108</v>
      </c>
      <c r="C79" s="183"/>
      <c r="D79" s="133">
        <v>1</v>
      </c>
      <c r="E79" s="133">
        <v>0.8845733041575492</v>
      </c>
      <c r="F79" s="133">
        <v>0.9890775442592401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140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84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79</v>
      </c>
      <c r="B82" s="68"/>
      <c r="C82" s="6"/>
      <c r="D82" s="4"/>
      <c r="F82" s="131" t="s">
        <v>135</v>
      </c>
      <c r="G82" s="4"/>
      <c r="H82" s="4"/>
      <c r="I82" s="4" t="s">
        <v>125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80</v>
      </c>
      <c r="C84" s="32"/>
      <c r="D84" s="25"/>
      <c r="E84" s="84"/>
      <c r="F84" s="126" t="s">
        <v>52</v>
      </c>
      <c r="G84" s="101">
        <v>340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82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27" t="s">
        <v>52</v>
      </c>
      <c r="G87" s="128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29" t="s">
        <v>43</v>
      </c>
      <c r="G88" s="130" t="s">
        <v>44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102">
        <v>322</v>
      </c>
      <c r="G89" s="122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102">
        <v>10</v>
      </c>
      <c r="G90" s="101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102">
        <v>139</v>
      </c>
      <c r="G91" s="102">
        <v>139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93</v>
      </c>
      <c r="C92" s="88"/>
      <c r="D92" s="88"/>
      <c r="E92" s="67"/>
      <c r="F92" s="102">
        <v>9</v>
      </c>
      <c r="G92" s="101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102">
        <v>273</v>
      </c>
      <c r="G93" s="123"/>
      <c r="H93" s="63"/>
      <c r="I93" s="63"/>
      <c r="J93" s="63"/>
      <c r="K93" s="63"/>
      <c r="L93" s="76"/>
    </row>
    <row r="94" spans="2:12" s="60" customFormat="1" ht="21.75" customHeight="1">
      <c r="B94" s="87" t="s">
        <v>94</v>
      </c>
      <c r="C94" s="88"/>
      <c r="D94" s="88"/>
      <c r="E94" s="67"/>
      <c r="F94" s="102">
        <v>53</v>
      </c>
      <c r="G94" s="102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102">
        <v>72</v>
      </c>
      <c r="G95" s="102">
        <v>72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95</v>
      </c>
      <c r="C96" s="88"/>
      <c r="D96" s="88"/>
      <c r="E96" s="67"/>
      <c r="F96" s="102">
        <v>69</v>
      </c>
      <c r="G96" s="101">
        <v>67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96</v>
      </c>
      <c r="C97" s="88"/>
      <c r="D97" s="88"/>
      <c r="E97" s="67"/>
      <c r="F97" s="102">
        <v>0</v>
      </c>
      <c r="G97" s="101">
        <v>0</v>
      </c>
      <c r="H97" s="63"/>
      <c r="I97" s="63"/>
      <c r="L97" s="76"/>
    </row>
    <row r="98" spans="2:12" s="60" customFormat="1" ht="21.75" customHeight="1">
      <c r="B98" s="87" t="s">
        <v>45</v>
      </c>
      <c r="C98" s="88"/>
      <c r="D98" s="88"/>
      <c r="E98" s="67"/>
      <c r="F98" s="102">
        <v>41</v>
      </c>
      <c r="G98" s="101">
        <v>33</v>
      </c>
      <c r="L98" s="76"/>
    </row>
    <row r="99" spans="2:12" s="60" customFormat="1" ht="21.75" customHeight="1">
      <c r="B99" s="87" t="s">
        <v>78</v>
      </c>
      <c r="C99" s="88"/>
      <c r="D99" s="88"/>
      <c r="E99" s="67"/>
      <c r="F99" s="102">
        <v>49</v>
      </c>
      <c r="G99" s="101">
        <v>47</v>
      </c>
      <c r="L99" s="76"/>
    </row>
    <row r="100" spans="2:12" s="60" customFormat="1" ht="21.75" customHeight="1">
      <c r="B100" s="87" t="s">
        <v>85</v>
      </c>
      <c r="C100" s="88"/>
      <c r="D100" s="88"/>
      <c r="E100" s="67"/>
      <c r="F100" s="102">
        <v>1</v>
      </c>
      <c r="G100" s="122"/>
      <c r="L100" s="76"/>
    </row>
    <row r="101" spans="2:12" s="60" customFormat="1" ht="21.75" customHeight="1">
      <c r="B101" s="87" t="s">
        <v>90</v>
      </c>
      <c r="C101" s="88"/>
      <c r="D101" s="88"/>
      <c r="E101" s="67"/>
      <c r="F101" s="102">
        <v>16</v>
      </c>
      <c r="G101" s="122"/>
      <c r="L101" s="76"/>
    </row>
    <row r="102" spans="2:12" s="60" customFormat="1" ht="21.75" customHeight="1">
      <c r="B102" s="87" t="s">
        <v>112</v>
      </c>
      <c r="C102" s="88"/>
      <c r="D102" s="88"/>
      <c r="E102" s="67"/>
      <c r="F102" s="102">
        <v>3</v>
      </c>
      <c r="G102" s="122"/>
      <c r="L102" s="76"/>
    </row>
    <row r="103" spans="2:12" s="60" customFormat="1" ht="21.75" customHeight="1">
      <c r="B103" s="89" t="s">
        <v>116</v>
      </c>
      <c r="C103" s="39"/>
      <c r="D103" s="39"/>
      <c r="E103" s="40"/>
      <c r="F103" s="102">
        <v>194</v>
      </c>
      <c r="G103" s="122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83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26" t="s">
        <v>50</v>
      </c>
      <c r="G106" s="90" t="s">
        <v>51</v>
      </c>
      <c r="H106" s="63"/>
      <c r="I106" s="63"/>
      <c r="L106" s="76"/>
    </row>
    <row r="107" spans="2:12" s="60" customFormat="1" ht="22.5" customHeight="1">
      <c r="B107" s="177" t="s">
        <v>81</v>
      </c>
      <c r="C107" s="178"/>
      <c r="D107" s="179"/>
      <c r="E107" s="180"/>
      <c r="F107" s="103">
        <v>50</v>
      </c>
      <c r="G107" s="104">
        <v>3082</v>
      </c>
      <c r="L107" s="76"/>
    </row>
    <row r="108" spans="2:12" s="60" customFormat="1" ht="22.5" customHeight="1">
      <c r="B108" s="174" t="s">
        <v>47</v>
      </c>
      <c r="C108" s="175"/>
      <c r="D108" s="175"/>
      <c r="E108" s="176"/>
      <c r="F108" s="103">
        <v>149</v>
      </c>
      <c r="G108" s="104">
        <v>2316</v>
      </c>
      <c r="J108" s="41"/>
      <c r="K108" s="41"/>
      <c r="L108" s="76"/>
    </row>
    <row r="109" spans="2:12" s="41" customFormat="1" ht="27.75" customHeight="1">
      <c r="B109" s="174" t="s">
        <v>46</v>
      </c>
      <c r="C109" s="175"/>
      <c r="D109" s="175"/>
      <c r="E109" s="176"/>
      <c r="F109" s="103">
        <v>22</v>
      </c>
      <c r="G109" s="104">
        <v>621</v>
      </c>
      <c r="J109" s="63"/>
      <c r="K109" s="63"/>
      <c r="L109" s="76"/>
    </row>
    <row r="110" spans="2:12" s="60" customFormat="1" ht="22.5" customHeight="1">
      <c r="B110" s="174" t="s">
        <v>48</v>
      </c>
      <c r="C110" s="175"/>
      <c r="D110" s="175"/>
      <c r="E110" s="176"/>
      <c r="F110" s="103">
        <v>60</v>
      </c>
      <c r="G110" s="104">
        <v>4869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49</v>
      </c>
      <c r="C111" s="88"/>
      <c r="D111" s="88"/>
      <c r="E111" s="67"/>
      <c r="F111" s="103">
        <v>34</v>
      </c>
      <c r="G111" s="104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71" t="s">
        <v>123</v>
      </c>
      <c r="C112" s="172"/>
      <c r="D112" s="172"/>
      <c r="E112" s="173"/>
      <c r="F112" s="103">
        <v>9</v>
      </c>
      <c r="G112" s="104">
        <v>566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103">
        <v>3</v>
      </c>
      <c r="G113" s="104">
        <v>32</v>
      </c>
      <c r="H113" s="63"/>
      <c r="I113" s="63"/>
      <c r="J113" s="63"/>
      <c r="K113" s="63"/>
      <c r="L113" s="76"/>
    </row>
    <row r="114" spans="2:12" s="42" customFormat="1" ht="15" customHeight="1">
      <c r="B114" s="121" t="s">
        <v>127</v>
      </c>
      <c r="C114" s="43"/>
      <c r="D114" s="43"/>
      <c r="E114" s="43"/>
      <c r="F114" s="43"/>
      <c r="G114" s="44"/>
      <c r="H114" s="43"/>
      <c r="I114" s="43"/>
      <c r="J114" s="43"/>
      <c r="K114" s="43"/>
      <c r="L114" s="76"/>
    </row>
    <row r="115" spans="2:12" s="42" customFormat="1" ht="15" customHeight="1">
      <c r="B115" s="43" t="s">
        <v>126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74</v>
      </c>
      <c r="B118" s="55"/>
      <c r="C118" s="54"/>
      <c r="D118" s="56"/>
      <c r="E118" s="56"/>
      <c r="F118" s="54"/>
      <c r="G118" s="54"/>
      <c r="H118" s="54"/>
      <c r="I118" s="91" t="str">
        <f>I5</f>
        <v>令和4年2月</v>
      </c>
      <c r="J118" s="54" t="s">
        <v>86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117">
        <v>35446</v>
      </c>
      <c r="D120" s="117">
        <v>52809</v>
      </c>
      <c r="E120" s="117">
        <v>60294</v>
      </c>
      <c r="F120" s="117">
        <v>26522</v>
      </c>
      <c r="G120" s="118">
        <v>23441</v>
      </c>
      <c r="H120" s="118">
        <v>75491</v>
      </c>
      <c r="I120" s="117">
        <v>18224</v>
      </c>
      <c r="J120" s="117">
        <f>SUM(C120:I120)</f>
        <v>292227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75</v>
      </c>
      <c r="B123" s="55"/>
      <c r="C123" s="54"/>
      <c r="D123" s="56"/>
      <c r="E123" s="56"/>
      <c r="F123" s="54"/>
      <c r="G123" s="54"/>
      <c r="H123" s="75"/>
      <c r="I123" s="91" t="str">
        <f>K10</f>
        <v>令和4年2月</v>
      </c>
      <c r="J123" s="54" t="s">
        <v>86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102</v>
      </c>
      <c r="C125" s="117">
        <v>923</v>
      </c>
      <c r="D125" s="117">
        <v>1164</v>
      </c>
      <c r="E125" s="117">
        <v>1607</v>
      </c>
      <c r="F125" s="117">
        <v>457</v>
      </c>
      <c r="G125" s="117">
        <v>662</v>
      </c>
      <c r="H125" s="117">
        <v>1811</v>
      </c>
      <c r="I125" s="117">
        <v>631</v>
      </c>
      <c r="J125" s="117">
        <f>SUM(C125:I125)</f>
        <v>7255</v>
      </c>
      <c r="K125" s="95"/>
      <c r="M125" s="97">
        <f>J125-C18</f>
        <v>0</v>
      </c>
    </row>
    <row r="126" spans="1:13" ht="22.5" customHeight="1">
      <c r="A126" s="47"/>
      <c r="B126" s="90" t="s">
        <v>76</v>
      </c>
      <c r="C126" s="117">
        <v>1185</v>
      </c>
      <c r="D126" s="117">
        <v>1722</v>
      </c>
      <c r="E126" s="117">
        <v>1954</v>
      </c>
      <c r="F126" s="117">
        <v>893</v>
      </c>
      <c r="G126" s="117">
        <v>835</v>
      </c>
      <c r="H126" s="117">
        <v>2396</v>
      </c>
      <c r="I126" s="117">
        <v>605</v>
      </c>
      <c r="J126" s="117">
        <f aca="true" t="shared" si="5" ref="J126:J132">SUM(C126:I126)</f>
        <v>9590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117">
        <v>1714</v>
      </c>
      <c r="D127" s="117">
        <v>2655</v>
      </c>
      <c r="E127" s="117">
        <v>2807</v>
      </c>
      <c r="F127" s="117">
        <v>1270</v>
      </c>
      <c r="G127" s="117">
        <v>1389</v>
      </c>
      <c r="H127" s="117">
        <v>3944</v>
      </c>
      <c r="I127" s="117">
        <v>1172</v>
      </c>
      <c r="J127" s="117">
        <f t="shared" si="5"/>
        <v>14951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117">
        <v>1501</v>
      </c>
      <c r="D128" s="117">
        <v>2154</v>
      </c>
      <c r="E128" s="117">
        <v>2175</v>
      </c>
      <c r="F128" s="117">
        <v>1132</v>
      </c>
      <c r="G128" s="117">
        <v>974</v>
      </c>
      <c r="H128" s="117">
        <v>2989</v>
      </c>
      <c r="I128" s="117">
        <v>689</v>
      </c>
      <c r="J128" s="117">
        <f t="shared" si="5"/>
        <v>11614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117">
        <v>1240</v>
      </c>
      <c r="D129" s="117">
        <v>1737</v>
      </c>
      <c r="E129" s="117">
        <v>1749</v>
      </c>
      <c r="F129" s="117">
        <v>1005</v>
      </c>
      <c r="G129" s="117">
        <v>856</v>
      </c>
      <c r="H129" s="117">
        <v>2553</v>
      </c>
      <c r="I129" s="117">
        <v>600</v>
      </c>
      <c r="J129" s="117">
        <f t="shared" si="5"/>
        <v>9740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117">
        <v>974</v>
      </c>
      <c r="D130" s="117">
        <v>1473</v>
      </c>
      <c r="E130" s="117">
        <v>1621</v>
      </c>
      <c r="F130" s="117">
        <v>727</v>
      </c>
      <c r="G130" s="117">
        <v>711</v>
      </c>
      <c r="H130" s="117">
        <v>1995</v>
      </c>
      <c r="I130" s="117">
        <v>549</v>
      </c>
      <c r="J130" s="117">
        <f t="shared" si="5"/>
        <v>8050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117">
        <v>593</v>
      </c>
      <c r="D131" s="117">
        <v>934</v>
      </c>
      <c r="E131" s="117">
        <v>921</v>
      </c>
      <c r="F131" s="117">
        <v>449</v>
      </c>
      <c r="G131" s="117">
        <v>410</v>
      </c>
      <c r="H131" s="117">
        <v>1123</v>
      </c>
      <c r="I131" s="117">
        <v>325</v>
      </c>
      <c r="J131" s="117">
        <f t="shared" si="5"/>
        <v>4755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117">
        <f>SUM(C125:C131)</f>
        <v>8130</v>
      </c>
      <c r="D132" s="117">
        <f aca="true" t="shared" si="6" ref="D132:I132">SUM(D125:D131)</f>
        <v>11839</v>
      </c>
      <c r="E132" s="117">
        <f t="shared" si="6"/>
        <v>12834</v>
      </c>
      <c r="F132" s="117">
        <f t="shared" si="6"/>
        <v>5933</v>
      </c>
      <c r="G132" s="117">
        <f t="shared" si="6"/>
        <v>5837</v>
      </c>
      <c r="H132" s="117">
        <f t="shared" si="6"/>
        <v>16811</v>
      </c>
      <c r="I132" s="117">
        <f t="shared" si="6"/>
        <v>4571</v>
      </c>
      <c r="J132" s="117">
        <f t="shared" si="5"/>
        <v>65955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114</v>
      </c>
      <c r="B135" s="55"/>
      <c r="C135" s="54"/>
      <c r="D135" s="56"/>
      <c r="E135" s="56"/>
      <c r="F135" s="54"/>
      <c r="G135" s="54"/>
      <c r="I135" s="54" t="str">
        <f>I20</f>
        <v>令和3年12月利用分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117">
        <v>4349</v>
      </c>
      <c r="D137" s="117">
        <v>6827</v>
      </c>
      <c r="E137" s="117">
        <v>7424</v>
      </c>
      <c r="F137" s="117">
        <v>3383</v>
      </c>
      <c r="G137" s="117">
        <v>3432</v>
      </c>
      <c r="H137" s="117">
        <v>10125</v>
      </c>
      <c r="I137" s="117">
        <v>2495</v>
      </c>
      <c r="J137" s="117">
        <f>SUM(C137:I137)</f>
        <v>38035</v>
      </c>
      <c r="K137" s="95"/>
      <c r="M137" s="97">
        <f>J137-J22</f>
        <v>0</v>
      </c>
    </row>
    <row r="138" spans="1:13" ht="22.5" customHeight="1">
      <c r="A138" s="47"/>
      <c r="B138" s="90" t="s">
        <v>77</v>
      </c>
      <c r="C138" s="117">
        <v>902</v>
      </c>
      <c r="D138" s="117">
        <v>1769</v>
      </c>
      <c r="E138" s="117">
        <v>1515</v>
      </c>
      <c r="F138" s="117">
        <v>835</v>
      </c>
      <c r="G138" s="117">
        <v>831</v>
      </c>
      <c r="H138" s="117">
        <v>2325</v>
      </c>
      <c r="I138" s="117">
        <v>571</v>
      </c>
      <c r="J138" s="117">
        <f>SUM(C138:I138)</f>
        <v>8748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117">
        <v>1151</v>
      </c>
      <c r="D139" s="117">
        <v>1449</v>
      </c>
      <c r="E139" s="117">
        <v>1545</v>
      </c>
      <c r="F139" s="117">
        <v>856</v>
      </c>
      <c r="G139" s="117">
        <v>766</v>
      </c>
      <c r="H139" s="117">
        <v>1984</v>
      </c>
      <c r="I139" s="117">
        <v>591</v>
      </c>
      <c r="J139" s="117">
        <f>SUM(C139:I139)</f>
        <v>8342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8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7:O38"/>
    <mergeCell ref="P37:S37"/>
    <mergeCell ref="M39:O39"/>
    <mergeCell ref="M40:R40"/>
    <mergeCell ref="B37:D38"/>
    <mergeCell ref="E37:H37"/>
    <mergeCell ref="B39:D39"/>
    <mergeCell ref="B40:E40"/>
    <mergeCell ref="M33:Q33"/>
    <mergeCell ref="M34:Q34"/>
    <mergeCell ref="S34:S35"/>
    <mergeCell ref="M35:Q35"/>
    <mergeCell ref="A33:E33"/>
    <mergeCell ref="A34:E34"/>
    <mergeCell ref="G34:G35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1"/>
  <rowBreaks count="3" manualBreakCount="3">
    <brk id="35" max="11" man="1"/>
    <brk id="74" max="11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2022-03-11T01:39:04Z</cp:lastPrinted>
  <dcterms:created xsi:type="dcterms:W3CDTF">2003-06-07T07:59:20Z</dcterms:created>
  <dcterms:modified xsi:type="dcterms:W3CDTF">2022-04-04T01:22:07Z</dcterms:modified>
  <cp:category/>
  <cp:version/>
  <cp:contentType/>
  <cp:contentStatus/>
</cp:coreProperties>
</file>