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<sst xmlns="http://schemas.openxmlformats.org/spreadsheetml/2006/main" count="181" uniqueCount="136">
  <si>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</si>
  <si>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</si>
  <si>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</si>
  <si>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</si>
  <si>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</si>
  <si>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</si>
  <si>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</si>
  <si>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</si>
  <si>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</si>
  <si>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</si>
  <si>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</si>
  <si>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</si>
  <si>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</si>
  <si>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</si>
  <si>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</si>
  <si>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</si>
  <si>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</si>
  <si>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</si>
  <si>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</si>
  <si>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</si>
  <si>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</si>
  <si>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</si>
  <si>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</si>
  <si>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</si>
  <si>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</si>
  <si>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</si>
  <si>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</si>
  <si>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</si>
  <si>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</si>
  <si>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</si>
  <si>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</si>
  <si>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</si>
  <si>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</si>
  <si>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</si>
  <si>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</si>
  <si>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</si>
  <si>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</si>
  <si>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</si>
  <si>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</si>
  <si>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</si>
  <si>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</si>
  <si>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</si>
  <si>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</si>
  <si>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</si>
  <si>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</si>
  <si>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</si>
  <si>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</si>
  <si>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</si>
  <si>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</si>
  <si>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</si>
  <si>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</si>
  <si>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</si>
  <si>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</si>
  <si>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</si>
  <si>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</si>
  <si>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</si>
  <si>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</si>
  <si>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</si>
  <si>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</si>
  <si>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</si>
  <si>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</si>
  <si>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</si>
  <si>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</si>
  <si>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</si>
  <si>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</si>
  <si>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</si>
  <si>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</si>
  <si>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</si>
  <si>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</si>
  <si>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</si>
  <si>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</si>
  <si>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</si>
  <si>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</si>
  <si>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</si>
  <si>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</si>
  <si>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</si>
  <si>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</si>
  <si>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</si>
  <si>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</si>
  <si>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</si>
  <si>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</si>
  <si>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</si>
  <si>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</si>
  <si>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</si>
  <si>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</si>
  <si>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</si>
  <si>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</si>
  <si>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</si>
  <si>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</si>
  <si>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</si>
  <si>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</si>
  <si>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＊2 施設・事業所数は市内に所在する分の集計。みなし指定分は含まない。(但し、通所リハビリテーションを除く)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</si>
  <si>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</si>
  <si>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</si>
  <si>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</si>
  <si>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</si>
  <si>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</si>
  <si>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</si>
  <si>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</si>
  <si>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</si>
  <si>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</si>
  <si>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</si>
  <si>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</si>
  <si>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</si>
  <si>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</si>
  <si>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</si>
  <si>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</si>
  <si>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</si>
  <si>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</si>
  <si>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</si>
  <si>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</si>
  <si>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</si>
  <si>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</si>
  <si>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</si>
  <si>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</si>
  <si>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</si>
  <si>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</si>
  <si>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</si>
  <si>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</si>
  <si>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</si>
  <si>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</si>
  <si>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</si>
  <si>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</si>
  <si>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</si>
  <si>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</si>
  <si>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</si>
  <si>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</si>
  <si>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</si>
  <si>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>８ 第1号被保険者の保険料収納状況（令和２年度賦課分）</t>
  </si>
  <si>
    <t>令和3年1月</t>
  </si>
  <si>
    <r>
      <t>（令和3年1月分</t>
    </r>
    <r>
      <rPr>
        <sz val="14"/>
        <color indexed="8"/>
        <rFont val="ＭＳ Ｐゴシック"/>
        <family val="3"/>
      </rPr>
      <t>速報値</t>
    </r>
    <r>
      <rPr>
        <sz val="11"/>
        <color indexed="8"/>
        <rFont val="ＭＳ Ｐゴシック"/>
        <family val="3"/>
      </rPr>
      <t>）</t>
    </r>
  </si>
  <si>
    <t>令和2年11月利用分</t>
  </si>
  <si>
    <t>＊現物給付（12月審査分）、償還給付（12月支出決定分）</t>
  </si>
  <si>
    <t>＊令和3年1月15日現在の納期到来分</t>
  </si>
  <si>
    <t>令和3年1月1日現在</t>
  </si>
  <si>
    <t>＊1 介護予防特定施設入居者生活介護(施設数50)、介護予防認知症対応型共同生活介護（施設数146）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</si>
</sst>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6"/>
      <color theme="1"/>
      <name val="ＭＳ Ｐゴシック"/>
      <family val="3"/>
    </font>
    <font>
      <sz val="14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6" fillId="0" borderId="0" xfId="0" applyFont="1" applyFill="1" applyAlignment="1">
      <alignment horizontal="left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horizontal="left" vertical="center"/>
    </xf>
    <xf numFmtId="0" fontId="49" fillId="0" borderId="11" xfId="0" applyFont="1" applyFill="1" applyBorder="1" applyAlignment="1">
      <alignment horizontal="centerContinuous" vertical="center" wrapText="1"/>
    </xf>
    <xf numFmtId="0" fontId="49" fillId="0" borderId="12" xfId="0" applyFont="1" applyFill="1" applyBorder="1" applyAlignment="1">
      <alignment horizontal="centerContinuous" vertical="center" wrapText="1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33" borderId="13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51" fillId="0" borderId="0" xfId="0" applyFont="1" applyAlignment="1">
      <alignment horizontal="center" vertical="top"/>
    </xf>
    <xf numFmtId="0" fontId="48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shrinkToFi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Alignment="1">
      <alignment horizontal="right" vertical="center"/>
    </xf>
    <xf numFmtId="0" fontId="47" fillId="33" borderId="14" xfId="0" applyFont="1" applyFill="1" applyBorder="1" applyAlignment="1">
      <alignment horizontal="center" vertical="center" shrinkToFit="1"/>
    </xf>
    <xf numFmtId="0" fontId="47" fillId="33" borderId="15" xfId="0" applyFont="1" applyFill="1" applyBorder="1" applyAlignment="1">
      <alignment vertical="center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shrinkToFit="1"/>
    </xf>
    <xf numFmtId="0" fontId="47" fillId="33" borderId="13" xfId="0" applyFont="1" applyFill="1" applyBorder="1" applyAlignment="1">
      <alignment horizontal="left" vertical="center" shrinkToFit="1"/>
    </xf>
    <xf numFmtId="0" fontId="47" fillId="0" borderId="18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7" fillId="33" borderId="20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center" vertical="center" shrinkToFit="1"/>
    </xf>
    <xf numFmtId="0" fontId="47" fillId="33" borderId="19" xfId="0" applyFont="1" applyFill="1" applyBorder="1" applyAlignment="1">
      <alignment horizontal="center" vertical="center" shrinkToFit="1"/>
    </xf>
    <xf numFmtId="0" fontId="47" fillId="33" borderId="22" xfId="0" applyFont="1" applyFill="1" applyBorder="1" applyAlignment="1">
      <alignment horizontal="center" vertical="center" shrinkToFit="1"/>
    </xf>
    <xf numFmtId="0" fontId="47" fillId="33" borderId="11" xfId="0" applyFont="1" applyFill="1" applyBorder="1" applyAlignment="1">
      <alignment horizontal="center" vertical="center" shrinkToFit="1"/>
    </xf>
    <xf numFmtId="179" fontId="48" fillId="0" borderId="11" xfId="0" applyNumberFormat="1" applyFont="1" applyFill="1" applyBorder="1" applyAlignment="1">
      <alignment horizontal="right" vertical="center" shrinkToFit="1"/>
    </xf>
    <xf numFmtId="179" fontId="48" fillId="0" borderId="12" xfId="0" applyNumberFormat="1" applyFont="1" applyFill="1" applyBorder="1" applyAlignment="1">
      <alignment horizontal="right" vertical="center" shrinkToFit="1"/>
    </xf>
    <xf numFmtId="179" fontId="48" fillId="0" borderId="10" xfId="0" applyNumberFormat="1" applyFont="1" applyFill="1" applyBorder="1" applyAlignment="1">
      <alignment horizontal="right" vertical="center" shrinkToFit="1"/>
    </xf>
    <xf numFmtId="179" fontId="48" fillId="0" borderId="12" xfId="0" applyNumberFormat="1" applyFont="1" applyFill="1" applyBorder="1" applyAlignment="1">
      <alignment horizontal="right"/>
    </xf>
    <xf numFmtId="179" fontId="47" fillId="0" borderId="0" xfId="0" applyNumberFormat="1" applyFont="1" applyFill="1" applyAlignment="1">
      <alignment vertical="center"/>
    </xf>
    <xf numFmtId="0" fontId="52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left" vertical="center"/>
    </xf>
    <xf numFmtId="0" fontId="47" fillId="33" borderId="10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 shrinkToFit="1"/>
    </xf>
    <xf numFmtId="0" fontId="48" fillId="34" borderId="17" xfId="0" applyFont="1" applyFill="1" applyBorder="1" applyAlignment="1">
      <alignment horizontal="center" vertical="center" shrinkToFit="1"/>
    </xf>
    <xf numFmtId="0" fontId="48" fillId="34" borderId="23" xfId="0" applyFont="1" applyFill="1" applyBorder="1" applyAlignment="1">
      <alignment horizontal="center" vertical="center" shrinkToFit="1"/>
    </xf>
    <xf numFmtId="0" fontId="48" fillId="33" borderId="24" xfId="0" applyFont="1" applyFill="1" applyBorder="1" applyAlignment="1">
      <alignment horizontal="center" vertical="center" shrinkToFit="1"/>
    </xf>
    <xf numFmtId="0" fontId="48" fillId="35" borderId="10" xfId="0" applyFont="1" applyFill="1" applyBorder="1" applyAlignment="1">
      <alignment horizontal="center" vertical="center" shrinkToFit="1"/>
    </xf>
    <xf numFmtId="0" fontId="48" fillId="35" borderId="11" xfId="0" applyFont="1" applyFill="1" applyBorder="1" applyAlignment="1">
      <alignment horizontal="center" vertical="center" shrinkToFit="1"/>
    </xf>
    <xf numFmtId="0" fontId="48" fillId="33" borderId="21" xfId="0" applyFont="1" applyFill="1" applyBorder="1" applyAlignment="1">
      <alignment horizontal="center" vertical="center" shrinkToFit="1"/>
    </xf>
    <xf numFmtId="0" fontId="48" fillId="6" borderId="10" xfId="0" applyFont="1" applyFill="1" applyBorder="1" applyAlignment="1">
      <alignment horizontal="center" vertical="center" shrinkToFit="1"/>
    </xf>
    <xf numFmtId="0" fontId="48" fillId="6" borderId="11" xfId="0" applyFont="1" applyFill="1" applyBorder="1" applyAlignment="1">
      <alignment horizontal="center" vertical="center" shrinkToFit="1"/>
    </xf>
    <xf numFmtId="0" fontId="48" fillId="33" borderId="25" xfId="0" applyFont="1" applyFill="1" applyBorder="1" applyAlignment="1">
      <alignment horizontal="center" vertical="center" shrinkToFit="1"/>
    </xf>
    <xf numFmtId="0" fontId="49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179" fontId="48" fillId="0" borderId="26" xfId="0" applyNumberFormat="1" applyFont="1" applyFill="1" applyBorder="1" applyAlignment="1">
      <alignment horizontal="right" vertical="center" shrinkToFit="1"/>
    </xf>
    <xf numFmtId="179" fontId="48" fillId="0" borderId="24" xfId="0" applyNumberFormat="1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vertical="center"/>
    </xf>
    <xf numFmtId="0" fontId="49" fillId="33" borderId="27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 wrapText="1"/>
    </xf>
    <xf numFmtId="179" fontId="48" fillId="0" borderId="11" xfId="0" applyNumberFormat="1" applyFont="1" applyFill="1" applyBorder="1" applyAlignment="1">
      <alignment horizontal="right" vertical="center" shrinkToFit="1"/>
    </xf>
    <xf numFmtId="0" fontId="49" fillId="33" borderId="21" xfId="0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179" fontId="48" fillId="0" borderId="16" xfId="0" applyNumberFormat="1" applyFont="1" applyFill="1" applyBorder="1" applyAlignment="1">
      <alignment horizontal="right" vertical="center" shrinkToFit="1"/>
    </xf>
    <xf numFmtId="179" fontId="48" fillId="0" borderId="14" xfId="0" applyNumberFormat="1" applyFont="1" applyFill="1" applyBorder="1" applyAlignment="1">
      <alignment horizontal="right" vertical="center" shrinkToFit="1"/>
    </xf>
    <xf numFmtId="179" fontId="48" fillId="0" borderId="28" xfId="0" applyNumberFormat="1" applyFont="1" applyFill="1" applyBorder="1" applyAlignment="1">
      <alignment horizontal="right" vertical="center" shrinkToFit="1"/>
    </xf>
    <xf numFmtId="179" fontId="48" fillId="0" borderId="29" xfId="0" applyNumberFormat="1" applyFont="1" applyFill="1" applyBorder="1" applyAlignment="1">
      <alignment horizontal="right" vertical="center" shrinkToFit="1"/>
    </xf>
    <xf numFmtId="0" fontId="47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  <xf numFmtId="179" fontId="48" fillId="0" borderId="32" xfId="0" applyNumberFormat="1" applyFont="1" applyFill="1" applyBorder="1" applyAlignment="1">
      <alignment horizontal="right" vertical="center" shrinkToFit="1"/>
    </xf>
    <xf numFmtId="179" fontId="48" fillId="0" borderId="30" xfId="0" applyNumberFormat="1" applyFont="1" applyFill="1" applyBorder="1" applyAlignment="1">
      <alignment horizontal="right" vertical="center" shrinkToFit="1"/>
    </xf>
    <xf numFmtId="179" fontId="48" fillId="0" borderId="33" xfId="0" applyNumberFormat="1" applyFont="1" applyFill="1" applyBorder="1" applyAlignment="1">
      <alignment horizontal="right" vertical="center" shrinkToFit="1"/>
    </xf>
    <xf numFmtId="179" fontId="48" fillId="0" borderId="34" xfId="0" applyNumberFormat="1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center" vertical="center"/>
    </xf>
    <xf numFmtId="179" fontId="48" fillId="0" borderId="0" xfId="0" applyNumberFormat="1" applyFont="1" applyFill="1" applyBorder="1" applyAlignment="1">
      <alignment horizontal="right" vertical="center" shrinkToFit="1"/>
    </xf>
    <xf numFmtId="194" fontId="47" fillId="0" borderId="0" xfId="0" applyNumberFormat="1" applyFont="1" applyFill="1" applyBorder="1" applyAlignment="1">
      <alignment horizontal="left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179" fontId="48" fillId="0" borderId="10" xfId="0" applyNumberFormat="1" applyFont="1" applyFill="1" applyBorder="1" applyAlignment="1">
      <alignment horizontal="center" vertical="center" wrapText="1"/>
    </xf>
    <xf numFmtId="179" fontId="48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horizontal="right" vertical="center" shrinkToFit="1"/>
    </xf>
    <xf numFmtId="179" fontId="48" fillId="0" borderId="0" xfId="0" applyNumberFormat="1" applyFont="1" applyFill="1" applyBorder="1" applyAlignment="1">
      <alignment horizontal="right" vertical="center" wrapText="1"/>
    </xf>
    <xf numFmtId="0" fontId="48" fillId="0" borderId="0" xfId="0" applyFont="1" applyFill="1" applyBorder="1" applyAlignment="1">
      <alignment vertical="center" wrapText="1"/>
    </xf>
    <xf numFmtId="179" fontId="48" fillId="0" borderId="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33" borderId="16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 wrapText="1" shrinkToFit="1"/>
    </xf>
    <xf numFmtId="0" fontId="47" fillId="33" borderId="10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vertical="center" shrinkToFit="1"/>
    </xf>
    <xf numFmtId="0" fontId="48" fillId="33" borderId="21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shrinkToFit="1"/>
    </xf>
    <xf numFmtId="0" fontId="47" fillId="33" borderId="27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vertical="center"/>
    </xf>
    <xf numFmtId="0" fontId="48" fillId="33" borderId="13" xfId="0" applyFont="1" applyFill="1" applyBorder="1" applyAlignment="1">
      <alignment horizontal="center" vertical="center" shrinkToFit="1"/>
    </xf>
    <xf numFmtId="0" fontId="47" fillId="33" borderId="12" xfId="0" applyFont="1" applyFill="1" applyBorder="1" applyAlignment="1">
      <alignment vertical="center"/>
    </xf>
    <xf numFmtId="179" fontId="48" fillId="0" borderId="11" xfId="0" applyNumberFormat="1" applyFont="1" applyFill="1" applyBorder="1" applyAlignment="1">
      <alignment vertical="center"/>
    </xf>
    <xf numFmtId="182" fontId="47" fillId="0" borderId="10" xfId="0" applyNumberFormat="1" applyFont="1" applyFill="1" applyBorder="1" applyAlignment="1">
      <alignment vertical="center"/>
    </xf>
    <xf numFmtId="0" fontId="48" fillId="33" borderId="11" xfId="0" applyFont="1" applyFill="1" applyBorder="1" applyAlignment="1">
      <alignment horizontal="left" vertical="center"/>
    </xf>
    <xf numFmtId="0" fontId="47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/>
    </xf>
    <xf numFmtId="182" fontId="48" fillId="0" borderId="35" xfId="0" applyNumberFormat="1" applyFont="1" applyFill="1" applyBorder="1" applyAlignment="1">
      <alignment vertical="center"/>
    </xf>
    <xf numFmtId="0" fontId="49" fillId="33" borderId="11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182" fontId="47" fillId="0" borderId="0" xfId="0" applyNumberFormat="1" applyFont="1" applyFill="1" applyAlignment="1">
      <alignment vertical="center"/>
    </xf>
    <xf numFmtId="179" fontId="48" fillId="0" borderId="0" xfId="0" applyNumberFormat="1" applyFont="1" applyFill="1" applyBorder="1" applyAlignment="1">
      <alignment horizontal="center" vertical="center" shrinkToFit="1"/>
    </xf>
    <xf numFmtId="179" fontId="48" fillId="0" borderId="0" xfId="0" applyNumberFormat="1" applyFont="1" applyBorder="1" applyAlignment="1">
      <alignment horizontal="right" vertical="center" shrinkToFit="1"/>
    </xf>
    <xf numFmtId="179" fontId="47" fillId="0" borderId="0" xfId="0" applyNumberFormat="1" applyFont="1" applyFill="1" applyAlignment="1">
      <alignment horizontal="right" vertical="center"/>
    </xf>
    <xf numFmtId="0" fontId="47" fillId="33" borderId="10" xfId="0" applyFont="1" applyFill="1" applyBorder="1" applyAlignment="1">
      <alignment horizontal="center" vertical="center" shrinkToFit="1"/>
    </xf>
    <xf numFmtId="0" fontId="46" fillId="0" borderId="0" xfId="0" applyFont="1" applyAlignment="1">
      <alignment vertical="center"/>
    </xf>
    <xf numFmtId="10" fontId="48" fillId="0" borderId="10" xfId="0" applyNumberFormat="1" applyFont="1" applyFill="1" applyBorder="1" applyAlignment="1">
      <alignment horizontal="right" vertical="center" shrinkToFit="1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47" fillId="33" borderId="17" xfId="0" applyFont="1" applyFill="1" applyBorder="1" applyAlignment="1">
      <alignment horizontal="left" vertical="center"/>
    </xf>
    <xf numFmtId="0" fontId="49" fillId="33" borderId="15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left" vertical="center"/>
    </xf>
    <xf numFmtId="0" fontId="48" fillId="33" borderId="22" xfId="0" applyFont="1" applyFill="1" applyBorder="1" applyAlignment="1">
      <alignment horizontal="left" vertical="center"/>
    </xf>
    <xf numFmtId="0" fontId="47" fillId="33" borderId="22" xfId="0" applyFont="1" applyFill="1" applyBorder="1" applyAlignment="1">
      <alignment horizontal="left" vertical="center"/>
    </xf>
    <xf numFmtId="0" fontId="49" fillId="33" borderId="2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/>
    </xf>
    <xf numFmtId="0" fontId="47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0" fontId="48" fillId="0" borderId="36" xfId="0" applyFont="1" applyFill="1" applyBorder="1" applyAlignment="1">
      <alignment horizontal="right" vertical="center" shrinkToFit="1"/>
    </xf>
    <xf numFmtId="0" fontId="48" fillId="0" borderId="36" xfId="0" applyFont="1" applyFill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0" fontId="46" fillId="33" borderId="13" xfId="0" applyFont="1" applyFill="1" applyBorder="1" applyAlignment="1">
      <alignment vertical="center"/>
    </xf>
    <xf numFmtId="0" fontId="46" fillId="33" borderId="12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7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179" fontId="48" fillId="0" borderId="10" xfId="0" applyNumberFormat="1" applyFont="1" applyFill="1" applyBorder="1" applyAlignment="1">
      <alignment horizontal="right" vertical="center"/>
    </xf>
    <xf numFmtId="0" fontId="49" fillId="33" borderId="11" xfId="0" applyFont="1" applyFill="1" applyBorder="1" applyAlignment="1">
      <alignment horizontal="left" vertical="center" wrapText="1"/>
    </xf>
    <xf numFmtId="0" fontId="49" fillId="0" borderId="13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/>
    </xf>
    <xf numFmtId="0" fontId="46" fillId="0" borderId="0" xfId="0" applyFont="1" applyFill="1" applyAlignment="1">
      <alignment vertical="center"/>
    </xf>
    <xf numFmtId="179" fontId="46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47" fillId="0" borderId="0" xfId="0" applyFont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shrinkToFit="1"/>
    </xf>
    <xf numFmtId="55" fontId="47" fillId="33" borderId="10" xfId="0" applyNumberFormat="1" applyFont="1" applyFill="1" applyBorder="1" applyAlignment="1">
      <alignment horizontal="center" vertical="center"/>
    </xf>
    <xf numFmtId="55" fontId="47" fillId="33" borderId="11" xfId="0" applyNumberFormat="1" applyFont="1" applyFill="1" applyBorder="1" applyAlignment="1">
      <alignment horizontal="center" vertical="center"/>
    </xf>
    <xf numFmtId="55" fontId="47" fillId="0" borderId="0" xfId="0" applyNumberFormat="1" applyFont="1" applyFill="1" applyBorder="1" applyAlignment="1">
      <alignment horizontal="center" vertical="center"/>
    </xf>
    <xf numFmtId="179" fontId="47" fillId="0" borderId="10" xfId="0" applyNumberFormat="1" applyFont="1" applyFill="1" applyBorder="1" applyAlignment="1">
      <alignment horizontal="right" vertical="center"/>
    </xf>
    <xf numFmtId="179" fontId="47" fillId="0" borderId="11" xfId="0" applyNumberFormat="1" applyFont="1" applyFill="1" applyBorder="1" applyAlignment="1">
      <alignment horizontal="right" vertical="center"/>
    </xf>
    <xf numFmtId="179" fontId="47" fillId="0" borderId="0" xfId="0" applyNumberFormat="1" applyFont="1" applyFill="1" applyBorder="1" applyAlignment="1">
      <alignment horizontal="right" vertical="center"/>
    </xf>
    <xf numFmtId="179" fontId="47" fillId="0" borderId="0" xfId="0" applyNumberFormat="1" applyFont="1" applyFill="1" applyAlignment="1">
      <alignment horizontal="left"/>
    </xf>
    <xf numFmtId="0" fontId="47" fillId="0" borderId="0" xfId="0" applyFont="1" applyFill="1" applyAlignment="1">
      <alignment/>
    </xf>
    <xf numFmtId="194" fontId="47" fillId="0" borderId="0" xfId="0" applyNumberFormat="1" applyFont="1" applyBorder="1" applyAlignment="1">
      <alignment horizontal="left" vertical="center"/>
    </xf>
    <xf numFmtId="0" fontId="47" fillId="33" borderId="10" xfId="0" applyFont="1" applyFill="1" applyBorder="1" applyAlignment="1">
      <alignment horizontal="left" vertical="center" shrinkToFit="1"/>
    </xf>
    <xf numFmtId="0" fontId="48" fillId="0" borderId="0" xfId="0" applyFont="1" applyFill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zoomScalePageLayoutView="0" workbookViewId="0" topLeftCell="A1">
      <selection activeCell="F118" sqref="F118"/>
    </sheetView>
  </sheetViews>
  <sheetFormatPr defaultColWidth="9.00390625" defaultRowHeight="13.5"/>
  <cols>
    <col min="1" max="1" width="2.625" style="106" customWidth="1"/>
    <col min="2" max="2" width="9.50390625" style="186" customWidth="1"/>
    <col min="3" max="10" width="8.75390625" style="107" customWidth="1"/>
    <col min="11" max="11" width="8.875" style="107" customWidth="1"/>
    <col min="12" max="12" width="9.375" style="107" customWidth="1"/>
    <col min="13" max="16384" width="9.00390625" style="106" customWidth="1"/>
  </cols>
  <sheetData>
    <row r="1" spans="1:12" s="14" customFormat="1" ht="27" customHeight="1">
      <c r="A1" s="13" t="s">
        <v>127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4" customFormat="1" ht="18.75" customHeight="1">
      <c r="A2" s="15" t="s">
        <v>130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0" s="14" customFormat="1" ht="22.5" customHeight="1">
      <c r="B3" s="16"/>
      <c r="C3" s="17"/>
      <c r="D3" s="17"/>
      <c r="E3" s="17"/>
      <c r="F3" s="17"/>
      <c r="G3" s="17"/>
      <c r="I3" s="17" t="s">
        <v>6</v>
      </c>
      <c r="J3" s="17"/>
    </row>
    <row r="4" spans="2:11" s="14" customFormat="1" ht="22.5" customHeight="1">
      <c r="B4" s="16"/>
      <c r="C4" s="17"/>
      <c r="D4" s="17"/>
      <c r="E4" s="17"/>
      <c r="F4" s="17"/>
      <c r="G4" s="17"/>
      <c r="H4" s="16"/>
      <c r="I4" s="18"/>
      <c r="J4" s="17"/>
      <c r="K4" s="17"/>
    </row>
    <row r="5" spans="1:12" s="14" customFormat="1" ht="22.5" customHeight="1">
      <c r="A5" s="19" t="s">
        <v>7</v>
      </c>
      <c r="B5" s="19"/>
      <c r="C5" s="20"/>
      <c r="D5" s="17"/>
      <c r="E5" s="21"/>
      <c r="F5" s="21"/>
      <c r="G5" s="17"/>
      <c r="H5" s="17"/>
      <c r="I5" s="22" t="s">
        <v>129</v>
      </c>
      <c r="J5" s="17" t="s">
        <v>87</v>
      </c>
      <c r="K5" s="17"/>
      <c r="L5" s="17"/>
    </row>
    <row r="6" spans="1:13" s="29" customFormat="1" ht="22.5" customHeight="1">
      <c r="A6" s="23" t="s">
        <v>8</v>
      </c>
      <c r="B6" s="24"/>
      <c r="C6" s="25" t="s">
        <v>9</v>
      </c>
      <c r="D6" s="25" t="s">
        <v>10</v>
      </c>
      <c r="E6" s="23" t="s">
        <v>11</v>
      </c>
      <c r="F6" s="26"/>
      <c r="G6" s="27"/>
      <c r="H6" s="10"/>
      <c r="I6" s="27"/>
      <c r="J6" s="11"/>
      <c r="K6" s="11"/>
      <c r="L6" s="12"/>
      <c r="M6" s="28"/>
    </row>
    <row r="7" spans="1:12" s="29" customFormat="1" ht="22.5" customHeight="1">
      <c r="A7" s="30"/>
      <c r="B7" s="31"/>
      <c r="C7" s="32"/>
      <c r="D7" s="32"/>
      <c r="E7" s="33"/>
      <c r="F7" s="34"/>
      <c r="G7" s="35" t="s">
        <v>12</v>
      </c>
      <c r="H7" s="12"/>
      <c r="I7" s="35" t="s">
        <v>123</v>
      </c>
      <c r="J7" s="12"/>
      <c r="K7" s="35" t="s">
        <v>124</v>
      </c>
      <c r="L7" s="12"/>
    </row>
    <row r="8" spans="1:13" s="29" customFormat="1" ht="22.5" customHeight="1">
      <c r="A8" s="36">
        <v>292512</v>
      </c>
      <c r="B8" s="37"/>
      <c r="C8" s="38">
        <v>1230</v>
      </c>
      <c r="D8" s="38">
        <v>1186</v>
      </c>
      <c r="E8" s="36">
        <v>292556</v>
      </c>
      <c r="F8" s="39"/>
      <c r="G8" s="36">
        <v>139626</v>
      </c>
      <c r="H8" s="39"/>
      <c r="I8" s="36">
        <v>100040</v>
      </c>
      <c r="J8" s="39"/>
      <c r="K8" s="36">
        <v>52890</v>
      </c>
      <c r="L8" s="39"/>
      <c r="M8" s="40">
        <f>G8+I8+K8-E8</f>
        <v>0</v>
      </c>
    </row>
    <row r="9" spans="2:11" s="29" customFormat="1" ht="22.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s="29" customFormat="1" ht="22.5" customHeight="1">
      <c r="A10" s="41" t="s">
        <v>16</v>
      </c>
      <c r="B10" s="42"/>
      <c r="C10" s="43"/>
      <c r="D10" s="4"/>
      <c r="E10" s="44"/>
      <c r="F10" s="44"/>
      <c r="G10" s="4"/>
      <c r="K10" s="22" t="str">
        <f>I5</f>
        <v>令和3年1月</v>
      </c>
      <c r="L10" s="4" t="s">
        <v>87</v>
      </c>
    </row>
    <row r="11" spans="1:12" s="29" customFormat="1" ht="22.5" customHeight="1">
      <c r="A11" s="45" t="s">
        <v>13</v>
      </c>
      <c r="B11" s="45"/>
      <c r="C11" s="46" t="s">
        <v>105</v>
      </c>
      <c r="D11" s="47"/>
      <c r="E11" s="48"/>
      <c r="F11" s="49" t="s">
        <v>118</v>
      </c>
      <c r="G11" s="50"/>
      <c r="H11" s="50"/>
      <c r="I11" s="50"/>
      <c r="J11" s="50"/>
      <c r="K11" s="51"/>
      <c r="L11" s="52" t="s">
        <v>14</v>
      </c>
    </row>
    <row r="12" spans="1:12" s="29" customFormat="1" ht="22.5" customHeight="1">
      <c r="A12" s="45"/>
      <c r="B12" s="45"/>
      <c r="C12" s="53" t="s">
        <v>41</v>
      </c>
      <c r="D12" s="54" t="s">
        <v>42</v>
      </c>
      <c r="E12" s="55"/>
      <c r="F12" s="56" t="s">
        <v>0</v>
      </c>
      <c r="G12" s="56" t="s">
        <v>1</v>
      </c>
      <c r="H12" s="56" t="s">
        <v>2</v>
      </c>
      <c r="I12" s="56" t="s">
        <v>3</v>
      </c>
      <c r="J12" s="57" t="s">
        <v>4</v>
      </c>
      <c r="K12" s="58"/>
      <c r="L12" s="52"/>
    </row>
    <row r="13" spans="1:16" s="29" customFormat="1" ht="22.5" customHeight="1">
      <c r="A13" s="59" t="s">
        <v>71</v>
      </c>
      <c r="B13" s="60"/>
      <c r="C13" s="38">
        <f>SUM(C14:C16)</f>
        <v>8518</v>
      </c>
      <c r="D13" s="38">
        <f>SUM(D14:D16)</f>
        <v>10131</v>
      </c>
      <c r="E13" s="38">
        <f aca="true" t="shared" si="0" ref="E13:E18">SUM(C13:D13)</f>
        <v>18649</v>
      </c>
      <c r="F13" s="38">
        <f>SUM(F14:F16)</f>
        <v>14966</v>
      </c>
      <c r="G13" s="38">
        <f>SUM(G14:G16)</f>
        <v>11280</v>
      </c>
      <c r="H13" s="38">
        <f>SUM(H14:H16)</f>
        <v>8645</v>
      </c>
      <c r="I13" s="38">
        <f>SUM(I14:I16)</f>
        <v>7691</v>
      </c>
      <c r="J13" s="38">
        <f>SUM(J14:J16)</f>
        <v>4564</v>
      </c>
      <c r="K13" s="61">
        <f aca="true" t="shared" si="1" ref="K13:K18">SUM(F13:J13)</f>
        <v>47146</v>
      </c>
      <c r="L13" s="62">
        <f aca="true" t="shared" si="2" ref="L13:L18">SUM(E13:J13)</f>
        <v>65795</v>
      </c>
      <c r="P13" s="63"/>
    </row>
    <row r="14" spans="1:12" s="29" customFormat="1" ht="24" customHeight="1">
      <c r="A14" s="64"/>
      <c r="B14" s="65" t="s">
        <v>106</v>
      </c>
      <c r="C14" s="38">
        <v>1095</v>
      </c>
      <c r="D14" s="38">
        <v>1538</v>
      </c>
      <c r="E14" s="38">
        <f t="shared" si="0"/>
        <v>2633</v>
      </c>
      <c r="F14" s="38">
        <v>1428</v>
      </c>
      <c r="G14" s="38">
        <v>1418</v>
      </c>
      <c r="H14" s="38">
        <v>943</v>
      </c>
      <c r="I14" s="38">
        <v>837</v>
      </c>
      <c r="J14" s="66">
        <v>535</v>
      </c>
      <c r="K14" s="61">
        <f t="shared" si="1"/>
        <v>5161</v>
      </c>
      <c r="L14" s="62">
        <f t="shared" si="2"/>
        <v>7794</v>
      </c>
    </row>
    <row r="15" spans="1:12" s="29" customFormat="1" ht="22.5" customHeight="1">
      <c r="A15" s="64"/>
      <c r="B15" s="65" t="s">
        <v>125</v>
      </c>
      <c r="C15" s="38">
        <v>3916</v>
      </c>
      <c r="D15" s="38">
        <v>4181</v>
      </c>
      <c r="E15" s="38">
        <f t="shared" si="0"/>
        <v>8097</v>
      </c>
      <c r="F15" s="38">
        <v>5407</v>
      </c>
      <c r="G15" s="38">
        <v>3691</v>
      </c>
      <c r="H15" s="38">
        <v>2547</v>
      </c>
      <c r="I15" s="38">
        <v>2134</v>
      </c>
      <c r="J15" s="66">
        <v>1351</v>
      </c>
      <c r="K15" s="61">
        <f t="shared" si="1"/>
        <v>15130</v>
      </c>
      <c r="L15" s="62">
        <f t="shared" si="2"/>
        <v>23227</v>
      </c>
    </row>
    <row r="16" spans="1:12" s="29" customFormat="1" ht="22.5" customHeight="1">
      <c r="A16" s="67"/>
      <c r="B16" s="68" t="s">
        <v>124</v>
      </c>
      <c r="C16" s="38">
        <v>3507</v>
      </c>
      <c r="D16" s="38">
        <v>4412</v>
      </c>
      <c r="E16" s="38">
        <f t="shared" si="0"/>
        <v>7919</v>
      </c>
      <c r="F16" s="38">
        <v>8131</v>
      </c>
      <c r="G16" s="38">
        <v>6171</v>
      </c>
      <c r="H16" s="38">
        <v>5155</v>
      </c>
      <c r="I16" s="38">
        <v>4720</v>
      </c>
      <c r="J16" s="66">
        <v>2678</v>
      </c>
      <c r="K16" s="61">
        <f t="shared" si="1"/>
        <v>26855</v>
      </c>
      <c r="L16" s="62">
        <f t="shared" si="2"/>
        <v>34774</v>
      </c>
    </row>
    <row r="17" spans="1:12" s="29" customFormat="1" ht="22.5" customHeight="1" thickBot="1">
      <c r="A17" s="59" t="s">
        <v>107</v>
      </c>
      <c r="B17" s="69"/>
      <c r="C17" s="70">
        <v>68</v>
      </c>
      <c r="D17" s="70">
        <v>172</v>
      </c>
      <c r="E17" s="38">
        <f t="shared" si="0"/>
        <v>240</v>
      </c>
      <c r="F17" s="70">
        <v>141</v>
      </c>
      <c r="G17" s="70">
        <v>234</v>
      </c>
      <c r="H17" s="70">
        <v>148</v>
      </c>
      <c r="I17" s="70">
        <v>139</v>
      </c>
      <c r="J17" s="71">
        <v>104</v>
      </c>
      <c r="K17" s="72">
        <f t="shared" si="1"/>
        <v>766</v>
      </c>
      <c r="L17" s="73">
        <f t="shared" si="2"/>
        <v>1006</v>
      </c>
    </row>
    <row r="18" spans="1:12" s="29" customFormat="1" ht="22.5" customHeight="1" thickTop="1">
      <c r="A18" s="74" t="s">
        <v>15</v>
      </c>
      <c r="B18" s="75"/>
      <c r="C18" s="76">
        <f aca="true" t="shared" si="3" ref="C18:J18">SUM(C13,C17)</f>
        <v>8586</v>
      </c>
      <c r="D18" s="76">
        <f t="shared" si="3"/>
        <v>10303</v>
      </c>
      <c r="E18" s="76">
        <f t="shared" si="0"/>
        <v>18889</v>
      </c>
      <c r="F18" s="76">
        <f t="shared" si="3"/>
        <v>15107</v>
      </c>
      <c r="G18" s="76">
        <f t="shared" si="3"/>
        <v>11514</v>
      </c>
      <c r="H18" s="76">
        <f t="shared" si="3"/>
        <v>8793</v>
      </c>
      <c r="I18" s="76">
        <f t="shared" si="3"/>
        <v>7830</v>
      </c>
      <c r="J18" s="77">
        <f t="shared" si="3"/>
        <v>4668</v>
      </c>
      <c r="K18" s="78">
        <f t="shared" si="1"/>
        <v>47912</v>
      </c>
      <c r="L18" s="79">
        <f t="shared" si="2"/>
        <v>66801</v>
      </c>
    </row>
    <row r="19" spans="1:12" s="63" customFormat="1" ht="22.5" customHeight="1">
      <c r="A19" s="80"/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s="29" customFormat="1" ht="22.5" customHeight="1">
      <c r="A20" s="41" t="s">
        <v>90</v>
      </c>
      <c r="B20" s="41"/>
      <c r="C20" s="43"/>
      <c r="D20" s="82"/>
      <c r="E20" s="44"/>
      <c r="F20" s="82"/>
      <c r="G20" s="82"/>
      <c r="I20" s="44" t="s">
        <v>131</v>
      </c>
      <c r="J20" s="82"/>
      <c r="K20" s="82"/>
      <c r="L20" s="82"/>
    </row>
    <row r="21" spans="1:12" s="29" customFormat="1" ht="22.5" customHeight="1">
      <c r="A21" s="83" t="s">
        <v>13</v>
      </c>
      <c r="B21" s="84"/>
      <c r="C21" s="85" t="s">
        <v>41</v>
      </c>
      <c r="D21" s="85" t="s">
        <v>42</v>
      </c>
      <c r="E21" s="85" t="s">
        <v>0</v>
      </c>
      <c r="F21" s="85" t="s">
        <v>1</v>
      </c>
      <c r="G21" s="85" t="s">
        <v>2</v>
      </c>
      <c r="H21" s="85" t="s">
        <v>3</v>
      </c>
      <c r="I21" s="85" t="s">
        <v>116</v>
      </c>
      <c r="J21" s="85" t="s">
        <v>14</v>
      </c>
      <c r="K21" s="3"/>
      <c r="L21" s="3"/>
    </row>
    <row r="22" spans="1:12" s="29" customFormat="1" ht="22.5" customHeight="1">
      <c r="A22" s="83" t="s">
        <v>15</v>
      </c>
      <c r="B22" s="86"/>
      <c r="C22" s="38">
        <v>1968</v>
      </c>
      <c r="D22" s="38">
        <v>4265</v>
      </c>
      <c r="E22" s="38">
        <v>11158</v>
      </c>
      <c r="F22" s="38">
        <v>8869</v>
      </c>
      <c r="G22" s="38">
        <v>5418</v>
      </c>
      <c r="H22" s="38">
        <v>3385</v>
      </c>
      <c r="I22" s="38">
        <v>1716</v>
      </c>
      <c r="J22" s="38">
        <f>SUM(C22:I22)</f>
        <v>36779</v>
      </c>
      <c r="K22" s="81"/>
      <c r="L22" s="81"/>
    </row>
    <row r="23" spans="1:9" s="29" customFormat="1" ht="22.5" customHeight="1">
      <c r="A23" s="44"/>
      <c r="B23" s="87"/>
      <c r="C23" s="3"/>
      <c r="D23" s="3"/>
      <c r="E23" s="3"/>
      <c r="F23" s="3"/>
      <c r="G23" s="3"/>
      <c r="H23" s="3"/>
      <c r="I23" s="3"/>
    </row>
    <row r="24" spans="1:12" s="29" customFormat="1" ht="22.5" customHeight="1">
      <c r="A24" s="41" t="s">
        <v>72</v>
      </c>
      <c r="B24" s="41"/>
      <c r="C24" s="43"/>
      <c r="D24" s="82"/>
      <c r="E24" s="44"/>
      <c r="F24" s="82"/>
      <c r="G24" s="82"/>
      <c r="I24" s="44" t="str">
        <f>I20</f>
        <v>令和2年11月利用分</v>
      </c>
      <c r="J24" s="82"/>
      <c r="K24" s="82"/>
      <c r="L24" s="82"/>
    </row>
    <row r="25" spans="1:12" s="29" customFormat="1" ht="22.5" customHeight="1">
      <c r="A25" s="83" t="s">
        <v>13</v>
      </c>
      <c r="B25" s="84"/>
      <c r="C25" s="85" t="s">
        <v>41</v>
      </c>
      <c r="D25" s="85" t="s">
        <v>42</v>
      </c>
      <c r="E25" s="85" t="s">
        <v>0</v>
      </c>
      <c r="F25" s="85" t="s">
        <v>1</v>
      </c>
      <c r="G25" s="85" t="s">
        <v>2</v>
      </c>
      <c r="H25" s="85" t="s">
        <v>3</v>
      </c>
      <c r="I25" s="85" t="s">
        <v>4</v>
      </c>
      <c r="J25" s="85" t="s">
        <v>14</v>
      </c>
      <c r="K25" s="3"/>
      <c r="L25" s="3"/>
    </row>
    <row r="26" spans="1:12" s="29" customFormat="1" ht="22.5" customHeight="1">
      <c r="A26" s="83" t="s">
        <v>15</v>
      </c>
      <c r="B26" s="86"/>
      <c r="C26" s="38">
        <v>25</v>
      </c>
      <c r="D26" s="38">
        <v>50</v>
      </c>
      <c r="E26" s="38">
        <v>2436</v>
      </c>
      <c r="F26" s="38">
        <v>2077</v>
      </c>
      <c r="G26" s="38">
        <v>1763</v>
      </c>
      <c r="H26" s="38">
        <v>1286</v>
      </c>
      <c r="I26" s="38">
        <v>739</v>
      </c>
      <c r="J26" s="38">
        <f>SUM(C26:I26)</f>
        <v>8376</v>
      </c>
      <c r="K26" s="81"/>
      <c r="L26" s="81"/>
    </row>
    <row r="27" spans="2:12" s="29" customFormat="1" ht="22.5" customHeight="1">
      <c r="B27" s="88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s="29" customFormat="1" ht="22.5" customHeight="1">
      <c r="A28" s="41" t="s">
        <v>73</v>
      </c>
      <c r="B28" s="41"/>
      <c r="C28" s="43"/>
      <c r="D28" s="82"/>
      <c r="E28" s="44"/>
      <c r="F28" s="82"/>
      <c r="I28" s="82" t="str">
        <f>I20</f>
        <v>令和2年11月利用分</v>
      </c>
      <c r="J28" s="82"/>
      <c r="K28" s="82"/>
      <c r="L28" s="82"/>
    </row>
    <row r="29" spans="1:11" s="29" customFormat="1" ht="22.5" customHeight="1">
      <c r="A29" s="83" t="s">
        <v>13</v>
      </c>
      <c r="B29" s="84"/>
      <c r="C29" s="85" t="s">
        <v>41</v>
      </c>
      <c r="D29" s="85" t="s">
        <v>42</v>
      </c>
      <c r="E29" s="85" t="s">
        <v>0</v>
      </c>
      <c r="F29" s="85" t="s">
        <v>1</v>
      </c>
      <c r="G29" s="85" t="s">
        <v>2</v>
      </c>
      <c r="H29" s="85" t="s">
        <v>3</v>
      </c>
      <c r="I29" s="85" t="s">
        <v>4</v>
      </c>
      <c r="J29" s="85" t="s">
        <v>14</v>
      </c>
      <c r="K29" s="3"/>
    </row>
    <row r="30" spans="1:11" s="29" customFormat="1" ht="22.5" customHeight="1">
      <c r="A30" s="83" t="s">
        <v>15</v>
      </c>
      <c r="B30" s="86"/>
      <c r="C30" s="38">
        <v>0</v>
      </c>
      <c r="D30" s="38">
        <v>0</v>
      </c>
      <c r="E30" s="38">
        <v>622</v>
      </c>
      <c r="F30" s="38">
        <v>974</v>
      </c>
      <c r="G30" s="38">
        <v>2021</v>
      </c>
      <c r="H30" s="38">
        <v>2814</v>
      </c>
      <c r="I30" s="38">
        <v>1811</v>
      </c>
      <c r="J30" s="38">
        <f>SUM(C30:I30)</f>
        <v>8242</v>
      </c>
      <c r="K30" s="81"/>
    </row>
    <row r="31" spans="1:11" s="29" customFormat="1" ht="22.5" customHeight="1">
      <c r="A31" s="44"/>
      <c r="B31" s="87"/>
      <c r="C31" s="89"/>
      <c r="D31" s="90"/>
      <c r="E31" s="89"/>
      <c r="F31" s="91"/>
      <c r="G31" s="89"/>
      <c r="H31" s="91"/>
      <c r="I31" s="89"/>
      <c r="J31" s="92"/>
      <c r="K31" s="92"/>
    </row>
    <row r="32" spans="1:9" s="29" customFormat="1" ht="22.5" customHeight="1">
      <c r="A32" s="41" t="s">
        <v>74</v>
      </c>
      <c r="B32" s="41"/>
      <c r="C32" s="43"/>
      <c r="D32" s="4"/>
      <c r="E32" s="44"/>
      <c r="F32" s="93" t="str">
        <f>I5</f>
        <v>令和3年1月</v>
      </c>
      <c r="G32" s="4" t="s">
        <v>88</v>
      </c>
      <c r="H32" s="3"/>
      <c r="I32" s="3"/>
    </row>
    <row r="33" spans="1:9" s="29" customFormat="1" ht="22.5" customHeight="1">
      <c r="A33" s="94" t="s">
        <v>99</v>
      </c>
      <c r="B33" s="94"/>
      <c r="C33" s="94"/>
      <c r="D33" s="47" t="s">
        <v>121</v>
      </c>
      <c r="E33" s="95"/>
      <c r="F33" s="95"/>
      <c r="G33" s="60"/>
      <c r="H33" s="3"/>
      <c r="I33" s="3"/>
    </row>
    <row r="34" spans="1:9" s="29" customFormat="1" ht="25.5" customHeight="1">
      <c r="A34" s="94"/>
      <c r="B34" s="94"/>
      <c r="C34" s="94"/>
      <c r="D34" s="96" t="s">
        <v>100</v>
      </c>
      <c r="E34" s="96" t="s">
        <v>122</v>
      </c>
      <c r="F34" s="96" t="s">
        <v>101</v>
      </c>
      <c r="G34" s="97" t="s">
        <v>102</v>
      </c>
      <c r="H34" s="3"/>
      <c r="I34" s="3"/>
    </row>
    <row r="35" spans="1:9" s="29" customFormat="1" ht="22.5" customHeight="1">
      <c r="A35" s="98">
        <v>4702</v>
      </c>
      <c r="B35" s="98"/>
      <c r="C35" s="98"/>
      <c r="D35" s="99">
        <v>1265</v>
      </c>
      <c r="E35" s="99">
        <v>2829</v>
      </c>
      <c r="F35" s="99">
        <v>313</v>
      </c>
      <c r="G35" s="100">
        <v>295</v>
      </c>
      <c r="H35" s="3"/>
      <c r="I35" s="40"/>
    </row>
    <row r="36" spans="1:9" s="29" customFormat="1" ht="22.5" customHeight="1">
      <c r="A36" s="80"/>
      <c r="B36" s="101"/>
      <c r="C36" s="102"/>
      <c r="D36" s="103"/>
      <c r="E36" s="103"/>
      <c r="F36" s="103"/>
      <c r="G36" s="103"/>
      <c r="H36" s="3"/>
      <c r="I36" s="3"/>
    </row>
    <row r="37" spans="1:12" ht="22.5" customHeight="1">
      <c r="A37" s="104" t="s">
        <v>114</v>
      </c>
      <c r="B37" s="105"/>
      <c r="C37" s="106"/>
      <c r="D37" s="106"/>
      <c r="F37" s="14"/>
      <c r="G37" s="14" t="str">
        <f>I20</f>
        <v>令和2年11月利用分</v>
      </c>
      <c r="I37" s="106"/>
      <c r="J37" s="29"/>
      <c r="K37" s="29"/>
      <c r="L37" s="29"/>
    </row>
    <row r="38" spans="1:12" ht="22.5" customHeight="1">
      <c r="A38" s="104"/>
      <c r="B38" s="108" t="s">
        <v>5</v>
      </c>
      <c r="C38" s="108"/>
      <c r="D38" s="108"/>
      <c r="E38" s="108"/>
      <c r="F38" s="108"/>
      <c r="G38" s="109" t="s">
        <v>113</v>
      </c>
      <c r="H38" s="110" t="s">
        <v>112</v>
      </c>
      <c r="I38" s="111"/>
      <c r="J38" s="111"/>
      <c r="K38" s="111"/>
      <c r="L38" s="111"/>
    </row>
    <row r="39" spans="1:12" s="29" customFormat="1" ht="22.5" customHeight="1">
      <c r="A39" s="80"/>
      <c r="B39" s="112"/>
      <c r="C39" s="112"/>
      <c r="D39" s="112"/>
      <c r="E39" s="112"/>
      <c r="F39" s="112"/>
      <c r="G39" s="33"/>
      <c r="H39" s="113"/>
      <c r="I39" s="63"/>
      <c r="J39" s="63"/>
      <c r="K39" s="63"/>
      <c r="L39" s="63"/>
    </row>
    <row r="40" spans="1:8" s="29" customFormat="1" ht="22.5" customHeight="1">
      <c r="A40" s="80"/>
      <c r="B40" s="114"/>
      <c r="C40" s="115" t="s">
        <v>53</v>
      </c>
      <c r="D40" s="116"/>
      <c r="E40" s="116"/>
      <c r="F40" s="117"/>
      <c r="G40" s="118">
        <v>474</v>
      </c>
      <c r="H40" s="119">
        <v>12259</v>
      </c>
    </row>
    <row r="41" spans="1:8" s="29" customFormat="1" ht="22.5" customHeight="1">
      <c r="A41" s="80"/>
      <c r="B41" s="114"/>
      <c r="C41" s="115" t="s">
        <v>54</v>
      </c>
      <c r="D41" s="116"/>
      <c r="E41" s="116"/>
      <c r="F41" s="117"/>
      <c r="G41" s="118">
        <v>17</v>
      </c>
      <c r="H41" s="119">
        <v>277</v>
      </c>
    </row>
    <row r="42" spans="1:8" s="29" customFormat="1" ht="22.5" customHeight="1">
      <c r="A42" s="80"/>
      <c r="B42" s="114"/>
      <c r="C42" s="115" t="s">
        <v>55</v>
      </c>
      <c r="D42" s="116"/>
      <c r="E42" s="116"/>
      <c r="F42" s="117"/>
      <c r="G42" s="118">
        <v>156</v>
      </c>
      <c r="H42" s="119">
        <v>4053</v>
      </c>
    </row>
    <row r="43" spans="1:8" s="29" customFormat="1" ht="22.5" customHeight="1">
      <c r="A43" s="80"/>
      <c r="B43" s="114"/>
      <c r="C43" s="115" t="s">
        <v>56</v>
      </c>
      <c r="D43" s="116"/>
      <c r="E43" s="116"/>
      <c r="F43" s="117"/>
      <c r="G43" s="118">
        <v>42</v>
      </c>
      <c r="H43" s="119">
        <v>1209</v>
      </c>
    </row>
    <row r="44" spans="1:8" s="29" customFormat="1" ht="22.5" customHeight="1">
      <c r="A44" s="80"/>
      <c r="B44" s="114"/>
      <c r="C44" s="115" t="s">
        <v>57</v>
      </c>
      <c r="D44" s="116"/>
      <c r="E44" s="116"/>
      <c r="F44" s="117"/>
      <c r="G44" s="118">
        <v>101</v>
      </c>
      <c r="H44" s="119">
        <v>12974</v>
      </c>
    </row>
    <row r="45" spans="1:8" s="29" customFormat="1" ht="22.5" customHeight="1">
      <c r="A45" s="80"/>
      <c r="B45" s="114"/>
      <c r="C45" s="115" t="s">
        <v>58</v>
      </c>
      <c r="D45" s="116"/>
      <c r="E45" s="116"/>
      <c r="F45" s="117"/>
      <c r="G45" s="118">
        <v>1118</v>
      </c>
      <c r="H45" s="119">
        <v>12975</v>
      </c>
    </row>
    <row r="46" spans="1:8" s="29" customFormat="1" ht="22.5" customHeight="1">
      <c r="A46" s="80"/>
      <c r="B46" s="114"/>
      <c r="C46" s="115" t="s">
        <v>59</v>
      </c>
      <c r="D46" s="116"/>
      <c r="E46" s="116"/>
      <c r="F46" s="117"/>
      <c r="G46" s="118">
        <v>311</v>
      </c>
      <c r="H46" s="119">
        <v>5568</v>
      </c>
    </row>
    <row r="47" spans="1:8" s="29" customFormat="1" ht="22.5" customHeight="1">
      <c r="A47" s="80"/>
      <c r="B47" s="114"/>
      <c r="C47" s="115" t="s">
        <v>60</v>
      </c>
      <c r="D47" s="116"/>
      <c r="E47" s="116"/>
      <c r="F47" s="117"/>
      <c r="G47" s="118">
        <v>146</v>
      </c>
      <c r="H47" s="119">
        <v>1580</v>
      </c>
    </row>
    <row r="48" spans="1:8" s="29" customFormat="1" ht="22.5" customHeight="1">
      <c r="A48" s="80"/>
      <c r="B48" s="114"/>
      <c r="C48" s="115" t="s">
        <v>68</v>
      </c>
      <c r="D48" s="116"/>
      <c r="E48" s="116"/>
      <c r="F48" s="117"/>
      <c r="G48" s="118">
        <v>19</v>
      </c>
      <c r="H48" s="119">
        <v>233</v>
      </c>
    </row>
    <row r="49" spans="1:8" s="29" customFormat="1" ht="22.5" customHeight="1">
      <c r="A49" s="80"/>
      <c r="B49" s="114"/>
      <c r="C49" s="115" t="s">
        <v>69</v>
      </c>
      <c r="D49" s="116"/>
      <c r="E49" s="116"/>
      <c r="F49" s="117"/>
      <c r="G49" s="118">
        <v>482</v>
      </c>
      <c r="H49" s="119">
        <v>2823</v>
      </c>
    </row>
    <row r="50" spans="1:8" s="29" customFormat="1" ht="22.5" customHeight="1">
      <c r="A50" s="80"/>
      <c r="B50" s="114"/>
      <c r="C50" s="115" t="s">
        <v>61</v>
      </c>
      <c r="D50" s="116"/>
      <c r="E50" s="116"/>
      <c r="F50" s="117"/>
      <c r="G50" s="118">
        <v>228</v>
      </c>
      <c r="H50" s="119">
        <v>21964</v>
      </c>
    </row>
    <row r="51" spans="1:8" s="29" customFormat="1" ht="22.5" customHeight="1">
      <c r="A51" s="80"/>
      <c r="B51" s="114"/>
      <c r="C51" s="115" t="s">
        <v>62</v>
      </c>
      <c r="D51" s="116"/>
      <c r="E51" s="116"/>
      <c r="F51" s="117"/>
      <c r="G51" s="118">
        <v>12</v>
      </c>
      <c r="H51" s="119">
        <v>371</v>
      </c>
    </row>
    <row r="52" spans="1:8" s="29" customFormat="1" ht="22.5" customHeight="1">
      <c r="A52" s="80"/>
      <c r="B52" s="114"/>
      <c r="C52" s="120" t="s">
        <v>63</v>
      </c>
      <c r="D52" s="116"/>
      <c r="E52" s="116"/>
      <c r="F52" s="117"/>
      <c r="G52" s="66">
        <v>34</v>
      </c>
      <c r="H52" s="119">
        <v>380</v>
      </c>
    </row>
    <row r="53" spans="1:8" s="29" customFormat="1" ht="22.5" customHeight="1">
      <c r="A53" s="80"/>
      <c r="B53" s="114"/>
      <c r="C53" s="120" t="s">
        <v>64</v>
      </c>
      <c r="D53" s="116"/>
      <c r="E53" s="116"/>
      <c r="F53" s="117"/>
      <c r="G53" s="66">
        <v>403</v>
      </c>
      <c r="H53" s="119">
        <v>31535</v>
      </c>
    </row>
    <row r="54" spans="1:8" s="29" customFormat="1" ht="22.5" customHeight="1">
      <c r="A54" s="80"/>
      <c r="B54" s="114"/>
      <c r="C54" s="120" t="s">
        <v>103</v>
      </c>
      <c r="D54" s="116"/>
      <c r="E54" s="116"/>
      <c r="F54" s="117"/>
      <c r="G54" s="66">
        <v>99</v>
      </c>
      <c r="H54" s="119">
        <v>557</v>
      </c>
    </row>
    <row r="55" spans="1:8" s="29" customFormat="1" ht="22.5" customHeight="1">
      <c r="A55" s="80"/>
      <c r="B55" s="114"/>
      <c r="C55" s="120" t="s">
        <v>65</v>
      </c>
      <c r="D55" s="116"/>
      <c r="E55" s="116"/>
      <c r="F55" s="117"/>
      <c r="G55" s="66">
        <v>1</v>
      </c>
      <c r="H55" s="119">
        <v>16</v>
      </c>
    </row>
    <row r="56" spans="1:8" s="29" customFormat="1" ht="22.5" customHeight="1">
      <c r="A56" s="80"/>
      <c r="B56" s="114"/>
      <c r="C56" s="120" t="s">
        <v>120</v>
      </c>
      <c r="D56" s="116"/>
      <c r="E56" s="116"/>
      <c r="F56" s="117"/>
      <c r="G56" s="66">
        <v>332</v>
      </c>
      <c r="H56" s="119">
        <v>3951</v>
      </c>
    </row>
    <row r="57" spans="1:8" s="29" customFormat="1" ht="22.5" customHeight="1">
      <c r="A57" s="80"/>
      <c r="B57" s="114"/>
      <c r="C57" s="120" t="s">
        <v>66</v>
      </c>
      <c r="D57" s="116"/>
      <c r="E57" s="116"/>
      <c r="F57" s="117"/>
      <c r="G57" s="66">
        <v>65</v>
      </c>
      <c r="H57" s="119">
        <v>433</v>
      </c>
    </row>
    <row r="58" spans="1:8" s="29" customFormat="1" ht="22.5" customHeight="1">
      <c r="A58" s="80"/>
      <c r="B58" s="114"/>
      <c r="C58" s="120" t="s">
        <v>67</v>
      </c>
      <c r="D58" s="116"/>
      <c r="E58" s="116"/>
      <c r="F58" s="117"/>
      <c r="G58" s="66">
        <v>163</v>
      </c>
      <c r="H58" s="119">
        <v>903</v>
      </c>
    </row>
    <row r="59" spans="1:8" s="29" customFormat="1" ht="22.5" customHeight="1">
      <c r="A59" s="80"/>
      <c r="B59" s="114"/>
      <c r="C59" s="120" t="s">
        <v>115</v>
      </c>
      <c r="D59" s="116"/>
      <c r="E59" s="116"/>
      <c r="F59" s="117"/>
      <c r="G59" s="66">
        <v>11</v>
      </c>
      <c r="H59" s="119">
        <v>40</v>
      </c>
    </row>
    <row r="60" spans="1:8" s="29" customFormat="1" ht="22.5" customHeight="1">
      <c r="A60" s="80"/>
      <c r="B60" s="114"/>
      <c r="C60" s="120" t="s">
        <v>93</v>
      </c>
      <c r="D60" s="116"/>
      <c r="E60" s="116"/>
      <c r="F60" s="117"/>
      <c r="G60" s="66">
        <v>536</v>
      </c>
      <c r="H60" s="119">
        <v>2151</v>
      </c>
    </row>
    <row r="61" spans="1:8" s="29" customFormat="1" ht="22.5" customHeight="1">
      <c r="A61" s="80"/>
      <c r="B61" s="121"/>
      <c r="C61" s="122" t="s">
        <v>94</v>
      </c>
      <c r="D61" s="116"/>
      <c r="E61" s="116"/>
      <c r="F61" s="117"/>
      <c r="G61" s="66">
        <v>170</v>
      </c>
      <c r="H61" s="119">
        <v>630</v>
      </c>
    </row>
    <row r="62" spans="1:8" s="29" customFormat="1" ht="22.5" customHeight="1">
      <c r="A62" s="80"/>
      <c r="B62" s="121"/>
      <c r="C62" s="120" t="s">
        <v>19</v>
      </c>
      <c r="D62" s="116"/>
      <c r="E62" s="116"/>
      <c r="F62" s="117"/>
      <c r="G62" s="66">
        <v>1276</v>
      </c>
      <c r="H62" s="119">
        <v>5159</v>
      </c>
    </row>
    <row r="63" spans="1:8" s="29" customFormat="1" ht="22.5" customHeight="1">
      <c r="A63" s="80"/>
      <c r="B63" s="121"/>
      <c r="C63" s="120" t="s">
        <v>20</v>
      </c>
      <c r="D63" s="116"/>
      <c r="E63" s="116"/>
      <c r="F63" s="117"/>
      <c r="G63" s="66">
        <v>720</v>
      </c>
      <c r="H63" s="119">
        <v>2607</v>
      </c>
    </row>
    <row r="64" spans="1:8" s="29" customFormat="1" ht="22.5" customHeight="1">
      <c r="A64" s="80"/>
      <c r="B64" s="121"/>
      <c r="C64" s="120" t="s">
        <v>21</v>
      </c>
      <c r="D64" s="116"/>
      <c r="E64" s="116"/>
      <c r="F64" s="117"/>
      <c r="G64" s="66">
        <v>60</v>
      </c>
      <c r="H64" s="119">
        <v>165</v>
      </c>
    </row>
    <row r="65" spans="1:12" s="29" customFormat="1" ht="22.5" customHeight="1">
      <c r="A65" s="80"/>
      <c r="B65" s="121"/>
      <c r="C65" s="120" t="s">
        <v>126</v>
      </c>
      <c r="D65" s="116"/>
      <c r="E65" s="116"/>
      <c r="F65" s="117"/>
      <c r="G65" s="66">
        <v>148</v>
      </c>
      <c r="H65" s="119">
        <v>434</v>
      </c>
      <c r="L65" s="123"/>
    </row>
    <row r="66" spans="1:12" s="29" customFormat="1" ht="22.5" customHeight="1">
      <c r="A66" s="80"/>
      <c r="B66" s="121"/>
      <c r="C66" s="120" t="s">
        <v>40</v>
      </c>
      <c r="D66" s="116"/>
      <c r="E66" s="116"/>
      <c r="F66" s="117"/>
      <c r="G66" s="66">
        <v>261</v>
      </c>
      <c r="H66" s="124"/>
      <c r="L66" s="123"/>
    </row>
    <row r="67" spans="1:12" s="29" customFormat="1" ht="22.5" customHeight="1">
      <c r="A67" s="80"/>
      <c r="B67" s="121"/>
      <c r="C67" s="125" t="s">
        <v>89</v>
      </c>
      <c r="D67" s="116"/>
      <c r="E67" s="116"/>
      <c r="F67" s="117"/>
      <c r="G67" s="66">
        <v>194</v>
      </c>
      <c r="H67" s="124"/>
      <c r="L67" s="123"/>
    </row>
    <row r="68" spans="1:13" s="29" customFormat="1" ht="22.5" customHeight="1">
      <c r="A68" s="80"/>
      <c r="B68" s="126" t="s">
        <v>15</v>
      </c>
      <c r="C68" s="127"/>
      <c r="D68" s="127"/>
      <c r="E68" s="127"/>
      <c r="F68" s="117"/>
      <c r="G68" s="66">
        <v>7575</v>
      </c>
      <c r="H68" s="119">
        <v>125247</v>
      </c>
      <c r="L68" s="107"/>
      <c r="M68" s="128">
        <f>SUM(H40:H67)-H68</f>
        <v>0</v>
      </c>
    </row>
    <row r="69" spans="1:12" s="29" customFormat="1" ht="22.5" customHeight="1">
      <c r="A69" s="44"/>
      <c r="B69" s="44" t="s">
        <v>132</v>
      </c>
      <c r="C69" s="42"/>
      <c r="D69" s="21"/>
      <c r="E69" s="3"/>
      <c r="F69" s="3"/>
      <c r="G69" s="129"/>
      <c r="H69" s="42"/>
      <c r="I69" s="3"/>
      <c r="L69" s="107"/>
    </row>
    <row r="70" spans="1:12" s="29" customFormat="1" ht="22.5" customHeight="1">
      <c r="A70" s="44"/>
      <c r="B70" s="44" t="s">
        <v>70</v>
      </c>
      <c r="C70" s="42"/>
      <c r="D70" s="21"/>
      <c r="E70" s="3"/>
      <c r="F70" s="3"/>
      <c r="G70" s="3"/>
      <c r="H70" s="42"/>
      <c r="I70" s="3"/>
      <c r="J70" s="103"/>
      <c r="K70" s="103"/>
      <c r="L70" s="107"/>
    </row>
    <row r="71" spans="1:12" s="29" customFormat="1" ht="22.5" customHeight="1">
      <c r="A71" s="44"/>
      <c r="B71" s="44" t="s">
        <v>85</v>
      </c>
      <c r="C71" s="42"/>
      <c r="D71" s="21"/>
      <c r="E71" s="3"/>
      <c r="F71" s="3"/>
      <c r="G71" s="3"/>
      <c r="H71" s="3"/>
      <c r="I71" s="103"/>
      <c r="L71" s="107"/>
    </row>
    <row r="72" spans="1:12" s="29" customFormat="1" ht="22.5" customHeight="1">
      <c r="A72" s="44"/>
      <c r="B72" s="44" t="s">
        <v>111</v>
      </c>
      <c r="C72" s="42"/>
      <c r="D72" s="21"/>
      <c r="E72" s="3"/>
      <c r="F72" s="3"/>
      <c r="G72" s="3"/>
      <c r="H72" s="42"/>
      <c r="I72" s="3"/>
      <c r="L72" s="107"/>
    </row>
    <row r="73" spans="1:12" s="29" customFormat="1" ht="22.5" customHeight="1">
      <c r="A73" s="44"/>
      <c r="B73" s="44"/>
      <c r="C73" s="42"/>
      <c r="D73" s="130"/>
      <c r="E73" s="3"/>
      <c r="F73" s="3"/>
      <c r="G73" s="3"/>
      <c r="H73" s="42"/>
      <c r="I73" s="3"/>
      <c r="L73" s="107"/>
    </row>
    <row r="74" spans="1:12" s="29" customFormat="1" ht="22.5" customHeight="1">
      <c r="A74" s="41" t="s">
        <v>128</v>
      </c>
      <c r="B74" s="41"/>
      <c r="C74" s="43"/>
      <c r="D74" s="82"/>
      <c r="E74" s="44"/>
      <c r="F74" s="44"/>
      <c r="G74" s="44"/>
      <c r="H74" s="44"/>
      <c r="I74" s="3"/>
      <c r="K74" s="131"/>
      <c r="L74" s="107"/>
    </row>
    <row r="75" spans="2:12" s="14" customFormat="1" ht="20.25" customHeight="1">
      <c r="B75" s="35"/>
      <c r="C75" s="12"/>
      <c r="D75" s="132" t="s">
        <v>17</v>
      </c>
      <c r="E75" s="132" t="s">
        <v>18</v>
      </c>
      <c r="F75" s="132" t="s">
        <v>15</v>
      </c>
      <c r="L75" s="107"/>
    </row>
    <row r="76" spans="1:12" s="133" customFormat="1" ht="20.25" customHeight="1">
      <c r="A76" s="14"/>
      <c r="B76" s="35" t="s">
        <v>108</v>
      </c>
      <c r="C76" s="12"/>
      <c r="D76" s="38">
        <v>13713</v>
      </c>
      <c r="E76" s="38">
        <v>1260</v>
      </c>
      <c r="F76" s="38">
        <v>14973</v>
      </c>
      <c r="G76" s="14"/>
      <c r="H76" s="14"/>
      <c r="I76" s="14"/>
      <c r="J76" s="14"/>
      <c r="K76" s="14"/>
      <c r="L76" s="107"/>
    </row>
    <row r="77" spans="1:12" s="133" customFormat="1" ht="20.25" customHeight="1">
      <c r="A77" s="14"/>
      <c r="B77" s="35" t="s">
        <v>109</v>
      </c>
      <c r="C77" s="12"/>
      <c r="D77" s="38">
        <v>13713</v>
      </c>
      <c r="E77" s="38">
        <v>1097</v>
      </c>
      <c r="F77" s="38">
        <v>14810</v>
      </c>
      <c r="G77" s="17"/>
      <c r="H77" s="17"/>
      <c r="I77" s="17"/>
      <c r="J77" s="17"/>
      <c r="K77" s="17"/>
      <c r="L77" s="107"/>
    </row>
    <row r="78" spans="1:12" s="133" customFormat="1" ht="20.25" customHeight="1">
      <c r="A78" s="14"/>
      <c r="B78" s="35" t="s">
        <v>110</v>
      </c>
      <c r="C78" s="12"/>
      <c r="D78" s="134">
        <v>1</v>
      </c>
      <c r="E78" s="134">
        <v>0.8706349206349207</v>
      </c>
      <c r="F78" s="134">
        <v>0.9891137380618447</v>
      </c>
      <c r="G78" s="17"/>
      <c r="H78" s="17"/>
      <c r="I78" s="17"/>
      <c r="J78" s="29"/>
      <c r="K78" s="29"/>
      <c r="L78" s="107"/>
    </row>
    <row r="79" spans="1:12" s="29" customFormat="1" ht="18.75" customHeight="1">
      <c r="A79" s="135"/>
      <c r="B79" s="135" t="s">
        <v>133</v>
      </c>
      <c r="C79" s="136"/>
      <c r="D79" s="136"/>
      <c r="E79" s="136"/>
      <c r="F79" s="136"/>
      <c r="G79" s="3"/>
      <c r="H79" s="3"/>
      <c r="I79" s="3"/>
      <c r="L79" s="107"/>
    </row>
    <row r="80" spans="1:12" s="29" customFormat="1" ht="11.25" customHeight="1">
      <c r="A80" s="135"/>
      <c r="B80" s="135" t="s">
        <v>85</v>
      </c>
      <c r="C80" s="136"/>
      <c r="D80" s="136"/>
      <c r="E80" s="136"/>
      <c r="F80" s="136"/>
      <c r="G80" s="3"/>
      <c r="H80" s="3"/>
      <c r="I80" s="3"/>
      <c r="L80" s="107"/>
    </row>
    <row r="81" spans="1:12" s="29" customFormat="1" ht="18.75" customHeight="1">
      <c r="A81" s="41" t="s">
        <v>80</v>
      </c>
      <c r="B81" s="87"/>
      <c r="C81" s="42"/>
      <c r="D81" s="3"/>
      <c r="F81" s="44" t="s">
        <v>134</v>
      </c>
      <c r="G81" s="3"/>
      <c r="H81" s="3"/>
      <c r="I81" s="3"/>
      <c r="L81" s="107"/>
    </row>
    <row r="82" spans="1:12" s="29" customFormat="1" ht="11.25" customHeight="1">
      <c r="A82" s="41"/>
      <c r="B82" s="87"/>
      <c r="C82" s="42"/>
      <c r="D82" s="3"/>
      <c r="E82" s="44"/>
      <c r="F82" s="3"/>
      <c r="G82" s="3"/>
      <c r="H82" s="3"/>
      <c r="I82" s="3"/>
      <c r="L82" s="107"/>
    </row>
    <row r="83" spans="1:12" s="29" customFormat="1" ht="22.5" customHeight="1">
      <c r="A83" s="41"/>
      <c r="B83" s="120" t="s">
        <v>81</v>
      </c>
      <c r="C83" s="137"/>
      <c r="D83" s="116"/>
      <c r="E83" s="138"/>
      <c r="F83" s="2" t="s">
        <v>52</v>
      </c>
      <c r="G83" s="100">
        <v>340</v>
      </c>
      <c r="H83" s="3"/>
      <c r="I83" s="3"/>
      <c r="L83" s="107"/>
    </row>
    <row r="84" spans="1:12" s="29" customFormat="1" ht="11.25" customHeight="1">
      <c r="A84" s="41"/>
      <c r="B84" s="88"/>
      <c r="C84" s="42"/>
      <c r="D84" s="3"/>
      <c r="E84" s="44"/>
      <c r="F84" s="3"/>
      <c r="G84" s="3"/>
      <c r="H84" s="3"/>
      <c r="I84" s="3"/>
      <c r="J84" s="4"/>
      <c r="K84" s="4"/>
      <c r="L84" s="107"/>
    </row>
    <row r="85" spans="2:12" s="29" customFormat="1" ht="18.75" customHeight="1">
      <c r="B85" s="88" t="s">
        <v>83</v>
      </c>
      <c r="C85" s="4"/>
      <c r="D85" s="4"/>
      <c r="E85" s="4"/>
      <c r="F85" s="4"/>
      <c r="G85" s="4"/>
      <c r="H85" s="4"/>
      <c r="I85" s="4"/>
      <c r="J85" s="4"/>
      <c r="K85" s="4"/>
      <c r="L85" s="107"/>
    </row>
    <row r="86" spans="2:12" s="29" customFormat="1" ht="14.25">
      <c r="B86" s="139"/>
      <c r="C86" s="140"/>
      <c r="D86" s="141"/>
      <c r="E86" s="142"/>
      <c r="F86" s="5" t="s">
        <v>52</v>
      </c>
      <c r="G86" s="6"/>
      <c r="H86" s="4"/>
      <c r="I86" s="4"/>
      <c r="J86" s="4"/>
      <c r="K86" s="4"/>
      <c r="L86" s="107"/>
    </row>
    <row r="87" spans="2:12" s="29" customFormat="1" ht="26.25" customHeight="1">
      <c r="B87" s="143"/>
      <c r="C87" s="144"/>
      <c r="D87" s="145"/>
      <c r="E87" s="146"/>
      <c r="F87" s="7" t="s">
        <v>43</v>
      </c>
      <c r="G87" s="8" t="s">
        <v>44</v>
      </c>
      <c r="H87" s="4"/>
      <c r="I87" s="4"/>
      <c r="J87" s="4"/>
      <c r="K87" s="4"/>
      <c r="L87" s="107"/>
    </row>
    <row r="88" spans="2:12" s="29" customFormat="1" ht="21.75" customHeight="1">
      <c r="B88" s="147" t="s">
        <v>22</v>
      </c>
      <c r="C88" s="148"/>
      <c r="D88" s="148"/>
      <c r="E88" s="149"/>
      <c r="F88" s="150">
        <v>306</v>
      </c>
      <c r="G88" s="151"/>
      <c r="H88" s="4"/>
      <c r="I88" s="4"/>
      <c r="J88" s="4"/>
      <c r="K88" s="4"/>
      <c r="L88" s="107"/>
    </row>
    <row r="89" spans="2:12" s="29" customFormat="1" ht="21.75" customHeight="1">
      <c r="B89" s="147" t="s">
        <v>23</v>
      </c>
      <c r="C89" s="148"/>
      <c r="D89" s="148"/>
      <c r="E89" s="149"/>
      <c r="F89" s="150">
        <v>11</v>
      </c>
      <c r="G89" s="100">
        <v>10</v>
      </c>
      <c r="H89" s="4"/>
      <c r="I89" s="4"/>
      <c r="J89" s="4"/>
      <c r="K89" s="4"/>
      <c r="L89" s="107"/>
    </row>
    <row r="90" spans="2:12" s="29" customFormat="1" ht="21.75" customHeight="1">
      <c r="B90" s="147" t="s">
        <v>24</v>
      </c>
      <c r="C90" s="148"/>
      <c r="D90" s="148"/>
      <c r="E90" s="149"/>
      <c r="F90" s="150">
        <v>123</v>
      </c>
      <c r="G90" s="150">
        <v>123</v>
      </c>
      <c r="H90" s="4"/>
      <c r="I90" s="4"/>
      <c r="J90" s="4"/>
      <c r="K90" s="4"/>
      <c r="L90" s="107"/>
    </row>
    <row r="91" spans="2:12" s="29" customFormat="1" ht="21.75" customHeight="1">
      <c r="B91" s="147" t="s">
        <v>95</v>
      </c>
      <c r="C91" s="148"/>
      <c r="D91" s="148"/>
      <c r="E91" s="149"/>
      <c r="F91" s="150">
        <v>8</v>
      </c>
      <c r="G91" s="100">
        <v>8</v>
      </c>
      <c r="H91" s="4"/>
      <c r="I91" s="4"/>
      <c r="J91" s="4"/>
      <c r="K91" s="4"/>
      <c r="L91" s="107"/>
    </row>
    <row r="92" spans="2:12" s="29" customFormat="1" ht="21.75" customHeight="1">
      <c r="B92" s="147" t="s">
        <v>25</v>
      </c>
      <c r="C92" s="148"/>
      <c r="D92" s="148"/>
      <c r="E92" s="149"/>
      <c r="F92" s="150">
        <v>268</v>
      </c>
      <c r="G92" s="152"/>
      <c r="H92" s="4"/>
      <c r="I92" s="4"/>
      <c r="J92" s="4"/>
      <c r="K92" s="4"/>
      <c r="L92" s="107"/>
    </row>
    <row r="93" spans="2:12" s="29" customFormat="1" ht="21.75" customHeight="1">
      <c r="B93" s="147" t="s">
        <v>96</v>
      </c>
      <c r="C93" s="148"/>
      <c r="D93" s="148"/>
      <c r="E93" s="149"/>
      <c r="F93" s="150">
        <v>52</v>
      </c>
      <c r="G93" s="150">
        <v>52</v>
      </c>
      <c r="H93" s="4"/>
      <c r="I93" s="4"/>
      <c r="J93" s="4"/>
      <c r="K93" s="4"/>
      <c r="L93" s="107"/>
    </row>
    <row r="94" spans="2:12" s="29" customFormat="1" ht="21.75" customHeight="1">
      <c r="B94" s="147" t="s">
        <v>26</v>
      </c>
      <c r="C94" s="148"/>
      <c r="D94" s="148"/>
      <c r="E94" s="149"/>
      <c r="F94" s="150">
        <v>65</v>
      </c>
      <c r="G94" s="150">
        <v>65</v>
      </c>
      <c r="H94" s="4"/>
      <c r="I94" s="4"/>
      <c r="J94" s="4"/>
      <c r="K94" s="4"/>
      <c r="L94" s="107"/>
    </row>
    <row r="95" spans="2:12" s="29" customFormat="1" ht="21.75" customHeight="1">
      <c r="B95" s="147" t="s">
        <v>97</v>
      </c>
      <c r="C95" s="148"/>
      <c r="D95" s="148"/>
      <c r="E95" s="149"/>
      <c r="F95" s="150">
        <v>69</v>
      </c>
      <c r="G95" s="100">
        <v>67</v>
      </c>
      <c r="H95" s="4"/>
      <c r="I95" s="4"/>
      <c r="J95" s="4"/>
      <c r="K95" s="4"/>
      <c r="L95" s="107"/>
    </row>
    <row r="96" spans="2:12" s="29" customFormat="1" ht="21.75" customHeight="1">
      <c r="B96" s="147" t="s">
        <v>98</v>
      </c>
      <c r="C96" s="148"/>
      <c r="D96" s="148"/>
      <c r="E96" s="149"/>
      <c r="F96" s="150">
        <v>0</v>
      </c>
      <c r="G96" s="100">
        <v>0</v>
      </c>
      <c r="H96" s="4"/>
      <c r="I96" s="4"/>
      <c r="L96" s="107"/>
    </row>
    <row r="97" spans="2:12" s="29" customFormat="1" ht="21.75" customHeight="1">
      <c r="B97" s="147" t="s">
        <v>45</v>
      </c>
      <c r="C97" s="148"/>
      <c r="D97" s="148"/>
      <c r="E97" s="149"/>
      <c r="F97" s="150">
        <v>39</v>
      </c>
      <c r="G97" s="100">
        <v>32</v>
      </c>
      <c r="L97" s="107"/>
    </row>
    <row r="98" spans="2:12" s="29" customFormat="1" ht="21.75" customHeight="1">
      <c r="B98" s="147" t="s">
        <v>79</v>
      </c>
      <c r="C98" s="148"/>
      <c r="D98" s="148"/>
      <c r="E98" s="149"/>
      <c r="F98" s="150">
        <v>50</v>
      </c>
      <c r="G98" s="100">
        <v>48</v>
      </c>
      <c r="L98" s="107"/>
    </row>
    <row r="99" spans="2:12" s="29" customFormat="1" ht="21.75" customHeight="1">
      <c r="B99" s="147" t="s">
        <v>86</v>
      </c>
      <c r="C99" s="148"/>
      <c r="D99" s="148"/>
      <c r="E99" s="149"/>
      <c r="F99" s="150">
        <v>1</v>
      </c>
      <c r="G99" s="151"/>
      <c r="L99" s="107"/>
    </row>
    <row r="100" spans="2:12" s="29" customFormat="1" ht="21.75" customHeight="1">
      <c r="B100" s="147" t="s">
        <v>92</v>
      </c>
      <c r="C100" s="148"/>
      <c r="D100" s="148"/>
      <c r="E100" s="149"/>
      <c r="F100" s="150">
        <v>16</v>
      </c>
      <c r="G100" s="151"/>
      <c r="L100" s="107"/>
    </row>
    <row r="101" spans="2:12" s="29" customFormat="1" ht="21.75" customHeight="1">
      <c r="B101" s="147" t="s">
        <v>115</v>
      </c>
      <c r="C101" s="148"/>
      <c r="D101" s="148"/>
      <c r="E101" s="149"/>
      <c r="F101" s="150">
        <v>2</v>
      </c>
      <c r="G101" s="151"/>
      <c r="L101" s="107"/>
    </row>
    <row r="102" spans="2:12" s="29" customFormat="1" ht="21.75" customHeight="1">
      <c r="B102" s="153" t="s">
        <v>119</v>
      </c>
      <c r="C102" s="154"/>
      <c r="D102" s="154"/>
      <c r="E102" s="155"/>
      <c r="F102" s="150">
        <v>196</v>
      </c>
      <c r="G102" s="151"/>
      <c r="L102" s="107"/>
    </row>
    <row r="103" spans="1:12" s="29" customFormat="1" ht="10.5" customHeight="1">
      <c r="A103" s="41"/>
      <c r="B103" s="88"/>
      <c r="C103" s="42"/>
      <c r="D103" s="3"/>
      <c r="E103" s="44"/>
      <c r="F103" s="3"/>
      <c r="G103" s="3"/>
      <c r="H103" s="3"/>
      <c r="I103" s="3"/>
      <c r="J103" s="4"/>
      <c r="K103" s="4"/>
      <c r="L103" s="107"/>
    </row>
    <row r="104" spans="2:12" s="29" customFormat="1" ht="18" customHeight="1">
      <c r="B104" s="88" t="s">
        <v>84</v>
      </c>
      <c r="C104" s="4"/>
      <c r="D104" s="4"/>
      <c r="E104" s="4"/>
      <c r="F104" s="4"/>
      <c r="G104" s="4"/>
      <c r="H104" s="4"/>
      <c r="I104" s="4"/>
      <c r="J104" s="4"/>
      <c r="K104" s="4"/>
      <c r="L104" s="107"/>
    </row>
    <row r="105" spans="2:12" s="29" customFormat="1" ht="22.5" customHeight="1">
      <c r="B105" s="147"/>
      <c r="C105" s="148"/>
      <c r="D105" s="148"/>
      <c r="E105" s="149"/>
      <c r="F105" s="2" t="s">
        <v>50</v>
      </c>
      <c r="G105" s="9" t="s">
        <v>51</v>
      </c>
      <c r="H105" s="4"/>
      <c r="I105" s="4"/>
      <c r="L105" s="107"/>
    </row>
    <row r="106" spans="2:12" s="29" customFormat="1" ht="22.5" customHeight="1">
      <c r="B106" s="156" t="s">
        <v>82</v>
      </c>
      <c r="C106" s="157"/>
      <c r="D106" s="158"/>
      <c r="E106" s="159"/>
      <c r="F106" s="160">
        <v>50</v>
      </c>
      <c r="G106" s="38">
        <v>3082</v>
      </c>
      <c r="L106" s="107"/>
    </row>
    <row r="107" spans="2:12" s="29" customFormat="1" ht="22.5" customHeight="1">
      <c r="B107" s="161" t="s">
        <v>47</v>
      </c>
      <c r="C107" s="162"/>
      <c r="D107" s="162"/>
      <c r="E107" s="163"/>
      <c r="F107" s="160">
        <v>146</v>
      </c>
      <c r="G107" s="38">
        <v>2262</v>
      </c>
      <c r="J107" s="164"/>
      <c r="K107" s="164"/>
      <c r="L107" s="107"/>
    </row>
    <row r="108" spans="2:12" s="164" customFormat="1" ht="27.75" customHeight="1">
      <c r="B108" s="161" t="s">
        <v>46</v>
      </c>
      <c r="C108" s="162"/>
      <c r="D108" s="162"/>
      <c r="E108" s="163"/>
      <c r="F108" s="160">
        <v>23</v>
      </c>
      <c r="G108" s="38">
        <v>641</v>
      </c>
      <c r="J108" s="4"/>
      <c r="K108" s="4"/>
      <c r="L108" s="107"/>
    </row>
    <row r="109" spans="2:12" s="29" customFormat="1" ht="22.5" customHeight="1">
      <c r="B109" s="161" t="s">
        <v>48</v>
      </c>
      <c r="C109" s="162"/>
      <c r="D109" s="162"/>
      <c r="E109" s="163"/>
      <c r="F109" s="160">
        <v>59</v>
      </c>
      <c r="G109" s="38">
        <v>4849</v>
      </c>
      <c r="H109" s="4"/>
      <c r="I109" s="4"/>
      <c r="J109" s="4"/>
      <c r="K109" s="4"/>
      <c r="L109" s="107"/>
    </row>
    <row r="110" spans="2:12" s="29" customFormat="1" ht="22.5" customHeight="1">
      <c r="B110" s="125" t="s">
        <v>49</v>
      </c>
      <c r="C110" s="148"/>
      <c r="D110" s="148"/>
      <c r="E110" s="149"/>
      <c r="F110" s="160">
        <v>34</v>
      </c>
      <c r="G110" s="38">
        <v>2770</v>
      </c>
      <c r="H110" s="4"/>
      <c r="I110" s="4"/>
      <c r="J110" s="4"/>
      <c r="K110" s="4"/>
      <c r="L110" s="107"/>
    </row>
    <row r="111" spans="2:12" s="29" customFormat="1" ht="22.5" customHeight="1">
      <c r="B111" s="165" t="s">
        <v>126</v>
      </c>
      <c r="C111" s="166"/>
      <c r="D111" s="166"/>
      <c r="E111" s="167"/>
      <c r="F111" s="160">
        <v>8</v>
      </c>
      <c r="G111" s="38">
        <v>470</v>
      </c>
      <c r="H111" s="4"/>
      <c r="I111" s="4"/>
      <c r="J111" s="4"/>
      <c r="K111" s="4"/>
      <c r="L111" s="107"/>
    </row>
    <row r="112" spans="2:12" s="29" customFormat="1" ht="22.5" customHeight="1">
      <c r="B112" s="125" t="s">
        <v>21</v>
      </c>
      <c r="C112" s="148"/>
      <c r="D112" s="148"/>
      <c r="E112" s="149"/>
      <c r="F112" s="160">
        <v>5</v>
      </c>
      <c r="G112" s="38">
        <v>150</v>
      </c>
      <c r="H112" s="4"/>
      <c r="I112" s="4"/>
      <c r="J112" s="4"/>
      <c r="K112" s="4"/>
      <c r="L112" s="107"/>
    </row>
    <row r="113" spans="2:12" s="168" customFormat="1" ht="15" customHeight="1">
      <c r="B113" s="1" t="s">
        <v>135</v>
      </c>
      <c r="C113" s="1"/>
      <c r="D113" s="1"/>
      <c r="E113" s="1"/>
      <c r="F113" s="1"/>
      <c r="G113" s="169"/>
      <c r="H113" s="1"/>
      <c r="I113" s="1"/>
      <c r="J113" s="1"/>
      <c r="K113" s="1"/>
      <c r="L113" s="107"/>
    </row>
    <row r="114" spans="2:12" s="168" customFormat="1" ht="15" customHeight="1">
      <c r="B114" s="1" t="s">
        <v>91</v>
      </c>
      <c r="C114" s="1"/>
      <c r="D114" s="1"/>
      <c r="E114" s="1"/>
      <c r="F114" s="1"/>
      <c r="G114" s="169"/>
      <c r="H114" s="1"/>
      <c r="I114" s="1"/>
      <c r="J114" s="1"/>
      <c r="K114" s="1"/>
      <c r="L114" s="107"/>
    </row>
    <row r="115" spans="1:12" s="29" customFormat="1" ht="22.5" customHeight="1">
      <c r="A115" s="170" t="s">
        <v>39</v>
      </c>
      <c r="B115" s="88"/>
      <c r="C115" s="4"/>
      <c r="D115" s="4"/>
      <c r="E115" s="4"/>
      <c r="F115" s="4"/>
      <c r="G115" s="4"/>
      <c r="H115" s="4"/>
      <c r="I115" s="4"/>
      <c r="J115" s="4"/>
      <c r="K115" s="4"/>
      <c r="L115" s="107"/>
    </row>
    <row r="116" spans="1:12" s="29" customFormat="1" ht="22.5" customHeight="1">
      <c r="A116" s="171"/>
      <c r="B116" s="88"/>
      <c r="C116" s="4"/>
      <c r="D116" s="4"/>
      <c r="E116" s="4"/>
      <c r="F116" s="4"/>
      <c r="G116" s="4"/>
      <c r="H116" s="4"/>
      <c r="I116" s="4"/>
      <c r="J116" s="4"/>
      <c r="K116" s="4"/>
      <c r="L116" s="107"/>
    </row>
    <row r="117" spans="1:12" s="29" customFormat="1" ht="22.5" customHeight="1">
      <c r="A117" s="19" t="s">
        <v>75</v>
      </c>
      <c r="B117" s="20"/>
      <c r="C117" s="17"/>
      <c r="D117" s="21"/>
      <c r="E117" s="21"/>
      <c r="F117" s="17"/>
      <c r="G117" s="17"/>
      <c r="H117" s="17"/>
      <c r="I117" s="172" t="str">
        <f>I5</f>
        <v>令和3年1月</v>
      </c>
      <c r="J117" s="17" t="s">
        <v>87</v>
      </c>
      <c r="K117" s="17"/>
      <c r="L117" s="107"/>
    </row>
    <row r="118" spans="1:12" s="29" customFormat="1" ht="22.5" customHeight="1">
      <c r="A118" s="173"/>
      <c r="B118" s="174"/>
      <c r="C118" s="175" t="s">
        <v>28</v>
      </c>
      <c r="D118" s="175" t="s">
        <v>29</v>
      </c>
      <c r="E118" s="175" t="s">
        <v>30</v>
      </c>
      <c r="F118" s="175" t="s">
        <v>31</v>
      </c>
      <c r="G118" s="176" t="s">
        <v>32</v>
      </c>
      <c r="H118" s="176" t="s">
        <v>33</v>
      </c>
      <c r="I118" s="175" t="s">
        <v>34</v>
      </c>
      <c r="J118" s="175" t="s">
        <v>27</v>
      </c>
      <c r="K118" s="177"/>
      <c r="L118" s="107"/>
    </row>
    <row r="119" spans="1:13" s="182" customFormat="1" ht="22.5" customHeight="1">
      <c r="A119" s="173"/>
      <c r="B119" s="9" t="s">
        <v>35</v>
      </c>
      <c r="C119" s="178">
        <v>35674</v>
      </c>
      <c r="D119" s="178">
        <v>52847</v>
      </c>
      <c r="E119" s="178">
        <v>60000</v>
      </c>
      <c r="F119" s="178">
        <v>26517</v>
      </c>
      <c r="G119" s="179">
        <v>23751</v>
      </c>
      <c r="H119" s="179">
        <v>75429</v>
      </c>
      <c r="I119" s="178">
        <v>18338</v>
      </c>
      <c r="J119" s="178">
        <f>SUM(C119:I119)</f>
        <v>292556</v>
      </c>
      <c r="K119" s="180"/>
      <c r="L119" s="107"/>
      <c r="M119" s="181">
        <f>J119-E8</f>
        <v>0</v>
      </c>
    </row>
    <row r="120" spans="1:13" s="182" customFormat="1" ht="22.5" customHeight="1">
      <c r="A120" s="173"/>
      <c r="B120" s="20"/>
      <c r="C120" s="183"/>
      <c r="D120" s="21"/>
      <c r="E120" s="183"/>
      <c r="F120" s="183"/>
      <c r="G120" s="183"/>
      <c r="H120" s="183"/>
      <c r="I120" s="183"/>
      <c r="J120" s="183"/>
      <c r="K120" s="183"/>
      <c r="L120" s="107"/>
      <c r="M120" s="123"/>
    </row>
    <row r="121" spans="1:13" ht="22.5" customHeight="1">
      <c r="A121" s="173"/>
      <c r="B121" s="20"/>
      <c r="C121" s="183"/>
      <c r="D121" s="21"/>
      <c r="E121" s="183"/>
      <c r="F121" s="183"/>
      <c r="G121" s="183"/>
      <c r="H121" s="183"/>
      <c r="I121" s="183"/>
      <c r="J121" s="183"/>
      <c r="K121" s="183"/>
      <c r="M121" s="123"/>
    </row>
    <row r="122" spans="1:13" ht="22.5" customHeight="1">
      <c r="A122" s="41" t="s">
        <v>76</v>
      </c>
      <c r="B122" s="20"/>
      <c r="C122" s="17"/>
      <c r="D122" s="21"/>
      <c r="E122" s="21"/>
      <c r="F122" s="17"/>
      <c r="G122" s="17"/>
      <c r="H122" s="106"/>
      <c r="I122" s="172" t="str">
        <f>K10</f>
        <v>令和3年1月</v>
      </c>
      <c r="J122" s="17" t="s">
        <v>87</v>
      </c>
      <c r="K122" s="17"/>
      <c r="M122" s="123"/>
    </row>
    <row r="123" spans="1:13" ht="22.5" customHeight="1">
      <c r="A123" s="173"/>
      <c r="B123" s="184"/>
      <c r="C123" s="175" t="str">
        <f aca="true" t="shared" si="4" ref="C123:J123">C118</f>
        <v>門司区</v>
      </c>
      <c r="D123" s="175" t="str">
        <f t="shared" si="4"/>
        <v>小倉北区</v>
      </c>
      <c r="E123" s="175" t="str">
        <f t="shared" si="4"/>
        <v>小倉南区</v>
      </c>
      <c r="F123" s="175" t="str">
        <f t="shared" si="4"/>
        <v>若松区</v>
      </c>
      <c r="G123" s="175" t="str">
        <f t="shared" si="4"/>
        <v>八幡東区</v>
      </c>
      <c r="H123" s="175" t="str">
        <f t="shared" si="4"/>
        <v>八幡西区</v>
      </c>
      <c r="I123" s="175" t="str">
        <f t="shared" si="4"/>
        <v>戸畑区</v>
      </c>
      <c r="J123" s="175" t="str">
        <f t="shared" si="4"/>
        <v>全市</v>
      </c>
      <c r="K123" s="177"/>
      <c r="M123" s="123"/>
    </row>
    <row r="124" spans="1:13" ht="22.5" customHeight="1">
      <c r="A124" s="173"/>
      <c r="B124" s="9" t="s">
        <v>104</v>
      </c>
      <c r="C124" s="178">
        <v>1082</v>
      </c>
      <c r="D124" s="178">
        <v>1497</v>
      </c>
      <c r="E124" s="178">
        <v>1831</v>
      </c>
      <c r="F124" s="178">
        <v>592</v>
      </c>
      <c r="G124" s="178">
        <v>798</v>
      </c>
      <c r="H124" s="178">
        <v>2089</v>
      </c>
      <c r="I124" s="178">
        <v>697</v>
      </c>
      <c r="J124" s="178">
        <f>SUM(C124:I124)</f>
        <v>8586</v>
      </c>
      <c r="K124" s="180"/>
      <c r="M124" s="181">
        <f>J124-C18</f>
        <v>0</v>
      </c>
    </row>
    <row r="125" spans="1:13" ht="22.5" customHeight="1">
      <c r="A125" s="173"/>
      <c r="B125" s="9" t="s">
        <v>77</v>
      </c>
      <c r="C125" s="178">
        <v>1360</v>
      </c>
      <c r="D125" s="178">
        <v>1802</v>
      </c>
      <c r="E125" s="178">
        <v>1995</v>
      </c>
      <c r="F125" s="178">
        <v>958</v>
      </c>
      <c r="G125" s="178">
        <v>982</v>
      </c>
      <c r="H125" s="178">
        <v>2524</v>
      </c>
      <c r="I125" s="178">
        <v>682</v>
      </c>
      <c r="J125" s="178">
        <f aca="true" t="shared" si="5" ref="J125:J131">SUM(C125:I125)</f>
        <v>10303</v>
      </c>
      <c r="K125" s="180"/>
      <c r="M125" s="181">
        <f>J125-D18</f>
        <v>0</v>
      </c>
    </row>
    <row r="126" spans="1:13" ht="22.5" customHeight="1">
      <c r="A126" s="173"/>
      <c r="B126" s="9" t="s">
        <v>0</v>
      </c>
      <c r="C126" s="178">
        <v>1654</v>
      </c>
      <c r="D126" s="178">
        <v>2677</v>
      </c>
      <c r="E126" s="178">
        <v>2830</v>
      </c>
      <c r="F126" s="178">
        <v>1330</v>
      </c>
      <c r="G126" s="178">
        <v>1405</v>
      </c>
      <c r="H126" s="178">
        <v>4017</v>
      </c>
      <c r="I126" s="178">
        <v>1194</v>
      </c>
      <c r="J126" s="178">
        <f t="shared" si="5"/>
        <v>15107</v>
      </c>
      <c r="K126" s="180"/>
      <c r="M126" s="181">
        <f>J126-F18</f>
        <v>0</v>
      </c>
    </row>
    <row r="127" spans="1:13" ht="22.5" customHeight="1">
      <c r="A127" s="173"/>
      <c r="B127" s="9" t="s">
        <v>1</v>
      </c>
      <c r="C127" s="178">
        <v>1499</v>
      </c>
      <c r="D127" s="178">
        <v>2123</v>
      </c>
      <c r="E127" s="178">
        <v>2135</v>
      </c>
      <c r="F127" s="178">
        <v>1115</v>
      </c>
      <c r="G127" s="178">
        <v>980</v>
      </c>
      <c r="H127" s="178">
        <v>2963</v>
      </c>
      <c r="I127" s="178">
        <v>699</v>
      </c>
      <c r="J127" s="178">
        <f t="shared" si="5"/>
        <v>11514</v>
      </c>
      <c r="K127" s="180"/>
      <c r="M127" s="181">
        <f>J127-G18</f>
        <v>0</v>
      </c>
    </row>
    <row r="128" spans="1:13" ht="22.5" customHeight="1">
      <c r="A128" s="173"/>
      <c r="B128" s="9" t="s">
        <v>2</v>
      </c>
      <c r="C128" s="178">
        <v>1121</v>
      </c>
      <c r="D128" s="178">
        <v>1578</v>
      </c>
      <c r="E128" s="178">
        <v>1626</v>
      </c>
      <c r="F128" s="178">
        <v>911</v>
      </c>
      <c r="G128" s="178">
        <v>758</v>
      </c>
      <c r="H128" s="178">
        <v>2234</v>
      </c>
      <c r="I128" s="178">
        <v>565</v>
      </c>
      <c r="J128" s="178">
        <f t="shared" si="5"/>
        <v>8793</v>
      </c>
      <c r="K128" s="180"/>
      <c r="M128" s="181">
        <f>J128-H18</f>
        <v>0</v>
      </c>
    </row>
    <row r="129" spans="1:13" ht="22.5" customHeight="1">
      <c r="A129" s="173"/>
      <c r="B129" s="9" t="s">
        <v>3</v>
      </c>
      <c r="C129" s="178">
        <v>1003</v>
      </c>
      <c r="D129" s="178">
        <v>1455</v>
      </c>
      <c r="E129" s="178">
        <v>1533</v>
      </c>
      <c r="F129" s="178">
        <v>714</v>
      </c>
      <c r="G129" s="178">
        <v>671</v>
      </c>
      <c r="H129" s="178">
        <v>1932</v>
      </c>
      <c r="I129" s="178">
        <v>522</v>
      </c>
      <c r="J129" s="178">
        <f t="shared" si="5"/>
        <v>7830</v>
      </c>
      <c r="K129" s="180"/>
      <c r="M129" s="181">
        <f>J129-I18</f>
        <v>0</v>
      </c>
    </row>
    <row r="130" spans="1:13" ht="22.5" customHeight="1">
      <c r="A130" s="173"/>
      <c r="B130" s="9" t="s">
        <v>4</v>
      </c>
      <c r="C130" s="178">
        <v>574</v>
      </c>
      <c r="D130" s="178">
        <v>882</v>
      </c>
      <c r="E130" s="178">
        <v>931</v>
      </c>
      <c r="F130" s="178">
        <v>434</v>
      </c>
      <c r="G130" s="178">
        <v>407</v>
      </c>
      <c r="H130" s="178">
        <v>1139</v>
      </c>
      <c r="I130" s="178">
        <v>301</v>
      </c>
      <c r="J130" s="178">
        <f t="shared" si="5"/>
        <v>4668</v>
      </c>
      <c r="K130" s="180"/>
      <c r="M130" s="181">
        <f>J130-J18</f>
        <v>0</v>
      </c>
    </row>
    <row r="131" spans="1:13" ht="22.5" customHeight="1">
      <c r="A131" s="173"/>
      <c r="B131" s="9" t="s">
        <v>36</v>
      </c>
      <c r="C131" s="178">
        <f>SUM(C124:C130)</f>
        <v>8293</v>
      </c>
      <c r="D131" s="178">
        <f aca="true" t="shared" si="6" ref="D131:I131">SUM(D124:D130)</f>
        <v>12014</v>
      </c>
      <c r="E131" s="178">
        <f t="shared" si="6"/>
        <v>12881</v>
      </c>
      <c r="F131" s="178">
        <f t="shared" si="6"/>
        <v>6054</v>
      </c>
      <c r="G131" s="178">
        <f t="shared" si="6"/>
        <v>6001</v>
      </c>
      <c r="H131" s="178">
        <f t="shared" si="6"/>
        <v>16898</v>
      </c>
      <c r="I131" s="178">
        <f t="shared" si="6"/>
        <v>4660</v>
      </c>
      <c r="J131" s="178">
        <f t="shared" si="5"/>
        <v>66801</v>
      </c>
      <c r="K131" s="180"/>
      <c r="M131" s="181">
        <f>J131-L18</f>
        <v>0</v>
      </c>
    </row>
    <row r="132" spans="1:13" ht="22.5" customHeight="1">
      <c r="A132" s="173"/>
      <c r="B132" s="20"/>
      <c r="C132" s="183"/>
      <c r="D132" s="44"/>
      <c r="E132" s="82"/>
      <c r="F132" s="82"/>
      <c r="G132" s="82"/>
      <c r="H132" s="82"/>
      <c r="I132" s="82"/>
      <c r="J132" s="82"/>
      <c r="K132" s="82"/>
      <c r="M132" s="123"/>
    </row>
    <row r="133" spans="1:13" ht="22.5" customHeight="1">
      <c r="A133" s="173"/>
      <c r="B133" s="20"/>
      <c r="C133" s="183"/>
      <c r="D133" s="21"/>
      <c r="E133" s="183"/>
      <c r="F133" s="183"/>
      <c r="G133" s="183"/>
      <c r="H133" s="183"/>
      <c r="I133" s="183"/>
      <c r="J133" s="183"/>
      <c r="K133" s="183"/>
      <c r="M133" s="107"/>
    </row>
    <row r="134" spans="1:13" ht="22.5" customHeight="1">
      <c r="A134" s="41" t="s">
        <v>117</v>
      </c>
      <c r="B134" s="20"/>
      <c r="C134" s="17"/>
      <c r="D134" s="21"/>
      <c r="E134" s="21"/>
      <c r="F134" s="17"/>
      <c r="G134" s="17"/>
      <c r="I134" s="17" t="str">
        <f>I20</f>
        <v>令和2年11月利用分</v>
      </c>
      <c r="J134" s="17"/>
      <c r="K134" s="17"/>
      <c r="M134" s="107"/>
    </row>
    <row r="135" spans="1:13" ht="22.5" customHeight="1">
      <c r="A135" s="173"/>
      <c r="B135" s="184"/>
      <c r="C135" s="176" t="str">
        <f aca="true" t="shared" si="7" ref="C135:J135">C118</f>
        <v>門司区</v>
      </c>
      <c r="D135" s="176" t="str">
        <f t="shared" si="7"/>
        <v>小倉北区</v>
      </c>
      <c r="E135" s="176" t="str">
        <f>E118</f>
        <v>小倉南区</v>
      </c>
      <c r="F135" s="176" t="str">
        <f t="shared" si="7"/>
        <v>若松区</v>
      </c>
      <c r="G135" s="176" t="str">
        <f t="shared" si="7"/>
        <v>八幡東区</v>
      </c>
      <c r="H135" s="176" t="str">
        <f t="shared" si="7"/>
        <v>八幡西区</v>
      </c>
      <c r="I135" s="175" t="str">
        <f t="shared" si="7"/>
        <v>戸畑区</v>
      </c>
      <c r="J135" s="175" t="str">
        <f t="shared" si="7"/>
        <v>全市</v>
      </c>
      <c r="K135" s="177"/>
      <c r="M135" s="107"/>
    </row>
    <row r="136" spans="1:13" ht="22.5" customHeight="1">
      <c r="A136" s="173"/>
      <c r="B136" s="9" t="s">
        <v>37</v>
      </c>
      <c r="C136" s="178">
        <v>4225</v>
      </c>
      <c r="D136" s="178">
        <v>6613</v>
      </c>
      <c r="E136" s="178">
        <v>7166</v>
      </c>
      <c r="F136" s="178">
        <v>3311</v>
      </c>
      <c r="G136" s="178">
        <v>3315</v>
      </c>
      <c r="H136" s="178">
        <v>9712</v>
      </c>
      <c r="I136" s="178">
        <v>2437</v>
      </c>
      <c r="J136" s="178">
        <f>SUM(C136:I136)</f>
        <v>36779</v>
      </c>
      <c r="K136" s="180"/>
      <c r="M136" s="181">
        <f>J136-J22</f>
        <v>0</v>
      </c>
    </row>
    <row r="137" spans="1:13" ht="22.5" customHeight="1">
      <c r="A137" s="173"/>
      <c r="B137" s="9" t="s">
        <v>78</v>
      </c>
      <c r="C137" s="178">
        <v>883</v>
      </c>
      <c r="D137" s="178">
        <v>1661</v>
      </c>
      <c r="E137" s="178">
        <v>1474</v>
      </c>
      <c r="F137" s="178">
        <v>841</v>
      </c>
      <c r="G137" s="178">
        <v>796</v>
      </c>
      <c r="H137" s="178">
        <v>2156</v>
      </c>
      <c r="I137" s="178">
        <v>565</v>
      </c>
      <c r="J137" s="178">
        <f>SUM(C137:I137)</f>
        <v>8376</v>
      </c>
      <c r="K137" s="180"/>
      <c r="M137" s="181">
        <f>J137-J26</f>
        <v>0</v>
      </c>
    </row>
    <row r="138" spans="1:13" ht="22.5" customHeight="1">
      <c r="A138" s="173"/>
      <c r="B138" s="9" t="s">
        <v>38</v>
      </c>
      <c r="C138" s="178">
        <v>1110</v>
      </c>
      <c r="D138" s="178">
        <v>1430</v>
      </c>
      <c r="E138" s="178">
        <v>1525</v>
      </c>
      <c r="F138" s="178">
        <v>886</v>
      </c>
      <c r="G138" s="178">
        <v>774</v>
      </c>
      <c r="H138" s="178">
        <v>1939</v>
      </c>
      <c r="I138" s="178">
        <v>578</v>
      </c>
      <c r="J138" s="178">
        <f>SUM(C138:I138)</f>
        <v>8242</v>
      </c>
      <c r="K138" s="180"/>
      <c r="M138" s="181">
        <f>J138-J30</f>
        <v>0</v>
      </c>
    </row>
    <row r="139" spans="1:11" ht="22.5" customHeight="1">
      <c r="A139" s="29"/>
      <c r="B139" s="88"/>
      <c r="C139" s="4"/>
      <c r="D139" s="4"/>
      <c r="E139" s="4"/>
      <c r="F139" s="4"/>
      <c r="G139" s="4"/>
      <c r="H139" s="4"/>
      <c r="I139" s="4"/>
      <c r="J139" s="4"/>
      <c r="K139" s="4"/>
    </row>
    <row r="140" spans="1:11" ht="22.5" customHeight="1">
      <c r="A140" s="182"/>
      <c r="B140" s="185"/>
      <c r="C140" s="123"/>
      <c r="D140" s="123"/>
      <c r="E140" s="123"/>
      <c r="F140" s="123"/>
      <c r="G140" s="123"/>
      <c r="H140" s="123"/>
      <c r="I140" s="123"/>
      <c r="J140" s="123"/>
      <c r="K140" s="123"/>
    </row>
  </sheetData>
  <sheetProtection/>
  <mergeCells count="44"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A13:B13"/>
    <mergeCell ref="A11:B12"/>
    <mergeCell ref="F11:K11"/>
    <mergeCell ref="A30:B30"/>
    <mergeCell ref="B38:F39"/>
    <mergeCell ref="B76:C76"/>
    <mergeCell ref="A22:B22"/>
    <mergeCell ref="B111:E111"/>
    <mergeCell ref="B109:E109"/>
    <mergeCell ref="B108:E108"/>
    <mergeCell ref="B106:E106"/>
    <mergeCell ref="B107:E107"/>
    <mergeCell ref="A29:B29"/>
    <mergeCell ref="B77:C7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2021-02-08T02:28:19Z</cp:lastPrinted>
  <dcterms:created xsi:type="dcterms:W3CDTF">2003-06-07T07:59:20Z</dcterms:created>
  <dcterms:modified xsi:type="dcterms:W3CDTF">2021-02-18T06:26:37Z</dcterms:modified>
  <cp:category/>
  <cp:version/>
  <cp:contentType/>
  <cp:contentStatus/>
</cp:coreProperties>
</file>