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00" windowWidth="8010" windowHeight="8175" activeTab="0"/>
  </bookViews>
  <sheets>
    <sheet name="実施状況" sheetId="1" r:id="rId1"/>
  </sheets>
  <definedNames>
    <definedName name="OLE_LINK2" localSheetId="0">'実施状況'!#REF!</definedName>
    <definedName name="_xlnm.Print_Area" localSheetId="0">'実施状況'!$A$1:$L$139</definedName>
  </definedNames>
  <calcPr fullCalcOnLoad="1"/>
</workbook>
</file>

<file path=xl/comments1.xml><?xml version="1.0" encoding="utf-8"?>
<comments xmlns="http://schemas.openxmlformats.org/spreadsheetml/2006/main">
  <authors>
    <author>北九州市</author>
  </authors>
  <commentList>
    <comment ref="L75" authorId="0">
      <text>
        <r>
          <rPr>
            <b/>
            <sz val="9"/>
            <rFont val="MS P ゴシック"/>
            <family val="3"/>
          </rPr>
          <t>保険係に何年賦課分か尋ねる</t>
        </r>
      </text>
    </comment>
  </commentList>
</comments>
</file>

<file path=xl/sharedStrings.xml><?xml version="1.0" encoding="utf-8"?>
<sst xmlns="http://schemas.openxmlformats.org/spreadsheetml/2006/main" count="186" uniqueCount="140">
  <si>
    <t>要介護１</t>
  </si>
  <si>
    <t>要介護２</t>
  </si>
  <si>
    <t>要介護３</t>
  </si>
  <si>
    <t>要介護４</t>
  </si>
  <si>
    <t>要介護５</t>
  </si>
  <si>
    <t>内容</t>
  </si>
  <si>
    <t>北九州市保健福祉局介護保険課</t>
  </si>
  <si>
    <t>１ 第1号被保険者数(人)</t>
  </si>
  <si>
    <t>前月末現在</t>
  </si>
  <si>
    <t>当月中増</t>
  </si>
  <si>
    <t>当月中減</t>
  </si>
  <si>
    <t>当月末現在</t>
  </si>
  <si>
    <t>65歳以上75歳未満</t>
  </si>
  <si>
    <t>区分</t>
  </si>
  <si>
    <t>総数</t>
  </si>
  <si>
    <t>合計</t>
  </si>
  <si>
    <t>２ 要介護(要支援)認定者数(人)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</si>
  <si>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</si>
  <si>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</si>
  <si>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</si>
  <si>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</si>
  <si>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</si>
  <si>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</si>
  <si>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</si>
  <si>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</si>
  <si>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</si>
  <si>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</si>
  <si>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</si>
  <si>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</si>
  <si>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</si>
  <si>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</si>
  <si>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</si>
  <si>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</si>
  <si>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</si>
  <si>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</si>
  <si>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</si>
  <si>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</si>
  <si>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</si>
  <si>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</si>
  <si>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</si>
  <si>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特定入所者介護サービス費</t>
  </si>
  <si>
    <t>要支援１</t>
  </si>
  <si>
    <t>要支援２</t>
  </si>
  <si>
    <t>認知症対応型通所介護</t>
  </si>
  <si>
    <t>地域密着型介護老人福祉施設
（地域密着型特別養護老人ホーム）</t>
  </si>
  <si>
    <t>認知症対応型共同生活介護（ｸﾞﾙｰﾌﾟﾎｰﾑ)</t>
  </si>
  <si>
    <t>介護老人福祉施設（特別養護老人ホーム）</t>
  </si>
  <si>
    <t>介護老人保健施設（老人保健施設）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</si>
  <si>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</si>
  <si>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</si>
  <si>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</si>
  <si>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</si>
  <si>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</si>
  <si>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</si>
  <si>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</si>
  <si>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</si>
  <si>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</si>
  <si>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</si>
  <si>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</si>
  <si>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</si>
  <si>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</si>
  <si>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</si>
  <si>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</si>
  <si>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短期入所療養介護</t>
  </si>
  <si>
    <t>特定施設入居者生活介護</t>
  </si>
  <si>
    <t>第1号被保険者</t>
  </si>
  <si>
    <t>４ 地域密着型（介護予防)サービス受給者数(人)</t>
  </si>
  <si>
    <t>５ 施設介護サービス受給者数(人)</t>
  </si>
  <si>
    <t>６ 要介護認定申請の状況(人)</t>
  </si>
  <si>
    <t>１　第1号被保険者数(人)</t>
  </si>
  <si>
    <t>２　要介護(要支援)認定者数(人)</t>
  </si>
  <si>
    <t>要支援２</t>
  </si>
  <si>
    <t>地域密着</t>
  </si>
  <si>
    <t>小規模多機能型居宅介護</t>
  </si>
  <si>
    <t>９ 北九州市内の事業者の状況</t>
  </si>
  <si>
    <t>居宅介護支援事業所</t>
  </si>
  <si>
    <t>特定施設入居者生活介護</t>
  </si>
  <si>
    <t>＜居宅サービス＞</t>
  </si>
  <si>
    <t>＜施設・居住系サービス＞</t>
  </si>
  <si>
    <t>＊四捨五入表示のため、合計等が合わない場合がある</t>
  </si>
  <si>
    <t>夜間対応型訪問介護</t>
  </si>
  <si>
    <t>末</t>
  </si>
  <si>
    <t>分</t>
  </si>
  <si>
    <t>高額サービス費等（審査支払手数料含む）</t>
  </si>
  <si>
    <t>３ 居宅介護(介護予防)サービス受給者数(人)</t>
  </si>
  <si>
    <t>定期巡回・随時対応型訪問介護看護</t>
  </si>
  <si>
    <t>認知症対応型共同生活介護</t>
  </si>
  <si>
    <t>地域密着型介護老人福祉施設入所者生活介護</t>
  </si>
  <si>
    <t>訪問リハビリテーション</t>
  </si>
  <si>
    <t>通所リハビリテーション</t>
  </si>
  <si>
    <t>短期入所生活介護</t>
  </si>
  <si>
    <t>短期入所療養介護</t>
  </si>
  <si>
    <t>要介護認定
申請者数</t>
  </si>
  <si>
    <t>新規</t>
  </si>
  <si>
    <t>区分変更</t>
  </si>
  <si>
    <t>要支援
→要介護</t>
  </si>
  <si>
    <t>定期巡回・随時対応型訪問介護看護</t>
  </si>
  <si>
    <t>要支援１</t>
  </si>
  <si>
    <t>要支援</t>
  </si>
  <si>
    <t>65歳以上
75歳未満</t>
  </si>
  <si>
    <t>第２号被保険者</t>
  </si>
  <si>
    <t>調定額(百万円)</t>
  </si>
  <si>
    <t>収納額(百万円)</t>
  </si>
  <si>
    <t>収納率（％）</t>
  </si>
  <si>
    <t>利用者数
（人/月）</t>
  </si>
  <si>
    <t>金額
(百万円)</t>
  </si>
  <si>
    <t>７　介護給付費及び介護サービス利用者の状況</t>
  </si>
  <si>
    <t>看護小規模多機能型居宅介護</t>
  </si>
  <si>
    <t>要介護５</t>
  </si>
  <si>
    <t>３　介護サービス受給者数(人)</t>
  </si>
  <si>
    <t>要介護</t>
  </si>
  <si>
    <t>地域密着型通所介護</t>
  </si>
  <si>
    <t>地域密着型通所介護</t>
  </si>
  <si>
    <t>申請事由</t>
  </si>
  <si>
    <t>更新</t>
  </si>
  <si>
    <t>75歳以上85歳未満</t>
  </si>
  <si>
    <t>85歳以上</t>
  </si>
  <si>
    <t>75歳以上
85歳未満</t>
  </si>
  <si>
    <t>介護医療院</t>
  </si>
  <si>
    <t>介護保険制度の実施状況について</t>
  </si>
  <si>
    <t xml:space="preserve"> </t>
  </si>
  <si>
    <t>＊ 施設・事業所数は市内に所在する分の集計。みなし指定分は含まない。(但し、通所リハビリテーションを除く)</t>
  </si>
  <si>
    <t>＊市外からの転入者数を除く。</t>
  </si>
  <si>
    <t>利用者数</t>
  </si>
  <si>
    <t xml:space="preserve"> 居宅サービス利用者（地域密着型を含む）</t>
  </si>
  <si>
    <r>
      <t xml:space="preserve"> 施設サービス利用者</t>
    </r>
    <r>
      <rPr>
        <sz val="10"/>
        <rFont val="ＭＳ Ｐゴシック"/>
        <family val="3"/>
      </rPr>
      <t>（地域密着型特養を含む）　　</t>
    </r>
    <r>
      <rPr>
        <sz val="11"/>
        <rFont val="ＭＳ Ｐゴシック"/>
        <family val="3"/>
      </rPr>
      <t>　　　　　　　　　　　</t>
    </r>
  </si>
  <si>
    <t>＜参考＞サービス利用者数[実人数]</t>
  </si>
  <si>
    <t>事業所数</t>
  </si>
  <si>
    <t>介護
サービス</t>
  </si>
  <si>
    <t>介護予防
サービス</t>
  </si>
  <si>
    <t>施設数</t>
  </si>
  <si>
    <t>定員数</t>
  </si>
  <si>
    <t>令和4年7月</t>
  </si>
  <si>
    <t>令和4年7月1日現在</t>
  </si>
  <si>
    <t>＊令和4年7月14日現在</t>
  </si>
  <si>
    <r>
      <t>（令和4年7月分</t>
    </r>
    <r>
      <rPr>
        <sz val="14"/>
        <rFont val="ＭＳ Ｐゴシック"/>
        <family val="3"/>
      </rPr>
      <t>速報値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</si>
  <si>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令和4年5月利用分</t>
    </r>
  </si>
  <si>
    <t>＊現物給付（ 6月審査分）、償還給付（ 6月支出決定分）　
＊各サービスは介護サービス・予防サービスを合わせたもの
＊四捨五入表示のため、合計等が合わない場合がある　
＊利用者数は、１人で複数サービスを利用している人も含まれるため、重複している場合がある</t>
  </si>
  <si>
    <t>８ 第1号被保険者の保険料収納状況（令和４年度賦課分）</t>
  </si>
  <si>
    <t>＊ 介護予防特定施設入居者生活介護(施設数50)、介護予防認知症対応型共同生活介護（施設数148）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</si>
</sst>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  <numFmt numFmtId="197" formatCode="[$€-2]\ #,##0.00_);[Red]\([$€-2]\ #,##0.00\)"/>
    <numFmt numFmtId="198" formatCode="0.00_ "/>
    <numFmt numFmtId="199" formatCode="0.00_ ;[Red]\-0.00\ "/>
    <numFmt numFmtId="200" formatCode="[$-411]ggge&quot;年&quot;m&quot;月&quot;d&quot;日&quot;;@"/>
    <numFmt numFmtId="201" formatCode="0.00&quot;P&quot;"/>
    <numFmt numFmtId="202" formatCode="#0.00&quot;P&quot;"/>
    <numFmt numFmtId="203" formatCode="0.00&quot;%&quot;"/>
    <numFmt numFmtId="204" formatCode="&quot;平成&quot;General&quot;年度&quot;"/>
    <numFmt numFmtId="205" formatCode="&quot;平成&quot;General&quot;年&quot;"/>
    <numFmt numFmtId="206" formatCode="&quot;(&quot;[$-411]ge\.m\.d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horizontal="center" vertical="center" shrinkToFit="1"/>
    </xf>
    <xf numFmtId="0" fontId="6" fillId="6" borderId="10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 shrinkToFit="1"/>
    </xf>
    <xf numFmtId="0" fontId="6" fillId="34" borderId="11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/>
    </xf>
    <xf numFmtId="0" fontId="8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left" vertical="center"/>
    </xf>
    <xf numFmtId="0" fontId="6" fillId="34" borderId="20" xfId="0" applyFont="1" applyFill="1" applyBorder="1" applyAlignment="1">
      <alignment horizontal="left" vertical="center"/>
    </xf>
    <xf numFmtId="0" fontId="8" fillId="34" borderId="21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vertical="center"/>
    </xf>
    <xf numFmtId="0" fontId="9" fillId="34" borderId="2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 shrinkToFit="1"/>
    </xf>
    <xf numFmtId="0" fontId="0" fillId="34" borderId="15" xfId="0" applyFont="1" applyFill="1" applyBorder="1" applyAlignment="1">
      <alignment horizont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vertical="center"/>
    </xf>
    <xf numFmtId="0" fontId="0" fillId="34" borderId="23" xfId="0" applyFont="1" applyFill="1" applyBorder="1" applyAlignment="1">
      <alignment horizontal="center" vertical="center"/>
    </xf>
    <xf numFmtId="182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0" fontId="0" fillId="34" borderId="2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2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55" fontId="0" fillId="34" borderId="10" xfId="0" applyNumberFormat="1" applyFont="1" applyFill="1" applyBorder="1" applyAlignment="1">
      <alignment horizontal="center" vertical="center"/>
    </xf>
    <xf numFmtId="55" fontId="0" fillId="34" borderId="11" xfId="0" applyNumberFormat="1" applyFont="1" applyFill="1" applyBorder="1" applyAlignment="1">
      <alignment horizontal="center" vertical="center"/>
    </xf>
    <xf numFmtId="55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17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94" fontId="0" fillId="0" borderId="0" xfId="0" applyNumberFormat="1" applyFont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179" fontId="6" fillId="0" borderId="0" xfId="0" applyNumberFormat="1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shrinkToFit="1"/>
    </xf>
    <xf numFmtId="0" fontId="0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179" fontId="48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79" fontId="0" fillId="0" borderId="0" xfId="0" applyNumberFormat="1" applyFont="1" applyFill="1" applyBorder="1" applyAlignment="1">
      <alignment vertical="center" wrapText="1"/>
    </xf>
    <xf numFmtId="179" fontId="0" fillId="0" borderId="17" xfId="0" applyNumberFormat="1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179" fontId="48" fillId="0" borderId="0" xfId="0" applyNumberFormat="1" applyFont="1" applyFill="1" applyBorder="1" applyAlignment="1">
      <alignment horizontal="right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179" fontId="48" fillId="0" borderId="0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179" fontId="0" fillId="0" borderId="17" xfId="0" applyNumberFormat="1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center" vertical="center" wrapText="1" shrinkToFit="1"/>
    </xf>
    <xf numFmtId="0" fontId="0" fillId="34" borderId="19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shrinkToFit="1"/>
    </xf>
    <xf numFmtId="0" fontId="8" fillId="34" borderId="11" xfId="0" applyFont="1" applyFill="1" applyBorder="1" applyAlignment="1">
      <alignment horizontal="left" vertical="center"/>
    </xf>
    <xf numFmtId="0" fontId="8" fillId="34" borderId="15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0" fillId="34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22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shrinkToFit="1"/>
    </xf>
    <xf numFmtId="0" fontId="6" fillId="35" borderId="17" xfId="0" applyFont="1" applyFill="1" applyBorder="1" applyAlignment="1">
      <alignment horizontal="center" vertical="center" shrinkToFit="1"/>
    </xf>
    <xf numFmtId="0" fontId="6" fillId="35" borderId="24" xfId="0" applyFont="1" applyFill="1" applyBorder="1" applyAlignment="1">
      <alignment horizontal="center" vertical="center" shrinkToFit="1"/>
    </xf>
    <xf numFmtId="0" fontId="6" fillId="34" borderId="25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0" fillId="34" borderId="25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6" xfId="0" applyFont="1" applyFill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20" xfId="0" applyFont="1" applyFill="1" applyBorder="1" applyAlignment="1">
      <alignment horizontal="center" vertical="center" shrinkToFit="1"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34" borderId="15" xfId="0" applyFont="1" applyFill="1" applyBorder="1" applyAlignment="1">
      <alignment horizontal="center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22" xfId="0" applyNumberFormat="1" applyFont="1" applyFill="1" applyBorder="1" applyAlignment="1">
      <alignment horizontal="right" vertical="center" shrinkToFit="1"/>
    </xf>
    <xf numFmtId="179" fontId="6" fillId="0" borderId="10" xfId="0" applyNumberFormat="1" applyFont="1" applyFill="1" applyBorder="1" applyAlignment="1">
      <alignment horizontal="right" vertical="center" shrinkToFit="1"/>
    </xf>
    <xf numFmtId="179" fontId="6" fillId="0" borderId="22" xfId="0" applyNumberFormat="1" applyFont="1" applyFill="1" applyBorder="1" applyAlignment="1">
      <alignment horizontal="right"/>
    </xf>
    <xf numFmtId="179" fontId="6" fillId="0" borderId="29" xfId="0" applyNumberFormat="1" applyFont="1" applyFill="1" applyBorder="1" applyAlignment="1">
      <alignment horizontal="right" vertical="center" shrinkToFit="1"/>
    </xf>
    <xf numFmtId="179" fontId="6" fillId="0" borderId="28" xfId="0" applyNumberFormat="1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25" xfId="0" applyNumberFormat="1" applyFont="1" applyFill="1" applyBorder="1" applyAlignment="1">
      <alignment horizontal="right" vertical="center" shrinkToFit="1"/>
    </xf>
    <xf numFmtId="179" fontId="6" fillId="0" borderId="16" xfId="0" applyNumberFormat="1" applyFont="1" applyFill="1" applyBorder="1" applyAlignment="1">
      <alignment horizontal="right" vertical="center" shrinkToFit="1"/>
    </xf>
    <xf numFmtId="179" fontId="6" fillId="0" borderId="30" xfId="0" applyNumberFormat="1" applyFont="1" applyFill="1" applyBorder="1" applyAlignment="1">
      <alignment horizontal="right" vertical="center" shrinkToFit="1"/>
    </xf>
    <xf numFmtId="179" fontId="6" fillId="0" borderId="31" xfId="0" applyNumberFormat="1" applyFont="1" applyFill="1" applyBorder="1" applyAlignment="1">
      <alignment horizontal="right" vertical="center" shrinkToFit="1"/>
    </xf>
    <xf numFmtId="179" fontId="6" fillId="0" borderId="32" xfId="0" applyNumberFormat="1" applyFont="1" applyFill="1" applyBorder="1" applyAlignment="1">
      <alignment horizontal="right" vertical="center" shrinkToFit="1"/>
    </xf>
    <xf numFmtId="179" fontId="6" fillId="0" borderId="26" xfId="0" applyNumberFormat="1" applyFont="1" applyFill="1" applyBorder="1" applyAlignment="1">
      <alignment horizontal="right" vertical="center" shrinkToFit="1"/>
    </xf>
    <xf numFmtId="179" fontId="6" fillId="0" borderId="33" xfId="0" applyNumberFormat="1" applyFont="1" applyFill="1" applyBorder="1" applyAlignment="1">
      <alignment horizontal="right" vertical="center" shrinkToFit="1"/>
    </xf>
    <xf numFmtId="179" fontId="6" fillId="0" borderId="34" xfId="0" applyNumberFormat="1" applyFont="1" applyFill="1" applyBorder="1" applyAlignment="1">
      <alignment horizontal="right" vertical="center" shrinkToFit="1"/>
    </xf>
    <xf numFmtId="179" fontId="6" fillId="0" borderId="10" xfId="0" applyNumberFormat="1" applyFont="1" applyFill="1" applyBorder="1" applyAlignment="1">
      <alignment vertical="center"/>
    </xf>
    <xf numFmtId="179" fontId="6" fillId="0" borderId="25" xfId="0" applyNumberFormat="1" applyFont="1" applyFill="1" applyBorder="1" applyAlignment="1">
      <alignment horizontal="right" vertical="center"/>
    </xf>
    <xf numFmtId="179" fontId="6" fillId="0" borderId="12" xfId="0" applyNumberFormat="1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182" fontId="6" fillId="0" borderId="35" xfId="0" applyNumberFormat="1" applyFont="1" applyFill="1" applyBorder="1" applyAlignment="1">
      <alignment vertical="center"/>
    </xf>
    <xf numFmtId="10" fontId="6" fillId="0" borderId="10" xfId="0" applyNumberFormat="1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right" vertical="center" shrinkToFit="1"/>
    </xf>
    <xf numFmtId="0" fontId="6" fillId="0" borderId="36" xfId="0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179" fontId="0" fillId="0" borderId="10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1"/>
  <sheetViews>
    <sheetView tabSelected="1" view="pageBreakPreview" zoomScaleNormal="85" zoomScaleSheetLayoutView="100" workbookViewId="0" topLeftCell="A1">
      <selection activeCell="K4" sqref="K4"/>
    </sheetView>
  </sheetViews>
  <sheetFormatPr defaultColWidth="9.00390625" defaultRowHeight="13.5"/>
  <cols>
    <col min="1" max="1" width="2.625" style="75" customWidth="1"/>
    <col min="2" max="2" width="9.50390625" style="50" customWidth="1"/>
    <col min="3" max="10" width="8.75390625" style="76" customWidth="1"/>
    <col min="11" max="11" width="8.875" style="76" customWidth="1"/>
    <col min="12" max="12" width="13.75390625" style="76" customWidth="1"/>
    <col min="13" max="16384" width="9.00390625" style="75" customWidth="1"/>
  </cols>
  <sheetData>
    <row r="1" spans="1:12" s="53" customFormat="1" ht="27" customHeight="1">
      <c r="A1" s="168" t="s">
        <v>119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s="53" customFormat="1" ht="18.75" customHeight="1">
      <c r="A2" s="169" t="s">
        <v>135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2:10" s="53" customFormat="1" ht="22.5" customHeight="1">
      <c r="B3" s="1"/>
      <c r="C3" s="54"/>
      <c r="D3" s="54"/>
      <c r="E3" s="54"/>
      <c r="F3" s="54"/>
      <c r="G3" s="54"/>
      <c r="I3" s="54" t="s">
        <v>6</v>
      </c>
      <c r="J3" s="54"/>
    </row>
    <row r="4" spans="2:11" s="53" customFormat="1" ht="22.5" customHeight="1">
      <c r="B4" s="1"/>
      <c r="C4" s="54"/>
      <c r="D4" s="54"/>
      <c r="E4" s="54"/>
      <c r="F4" s="54"/>
      <c r="G4" s="54"/>
      <c r="H4" s="1"/>
      <c r="I4" s="2"/>
      <c r="J4" s="54"/>
      <c r="K4" s="54"/>
    </row>
    <row r="5" spans="1:12" s="53" customFormat="1" ht="22.5" customHeight="1">
      <c r="A5" s="3" t="s">
        <v>7</v>
      </c>
      <c r="B5" s="3"/>
      <c r="C5" s="55"/>
      <c r="D5" s="54"/>
      <c r="E5" s="56"/>
      <c r="F5" s="56"/>
      <c r="G5" s="54"/>
      <c r="H5" s="54"/>
      <c r="I5" s="51" t="s">
        <v>132</v>
      </c>
      <c r="J5" s="54" t="s">
        <v>81</v>
      </c>
      <c r="K5" s="54"/>
      <c r="L5" s="54"/>
    </row>
    <row r="6" spans="1:13" s="60" customFormat="1" ht="22.5" customHeight="1">
      <c r="A6" s="172" t="s">
        <v>8</v>
      </c>
      <c r="B6" s="175"/>
      <c r="C6" s="170" t="s">
        <v>9</v>
      </c>
      <c r="D6" s="170" t="s">
        <v>10</v>
      </c>
      <c r="E6" s="172" t="s">
        <v>11</v>
      </c>
      <c r="F6" s="173"/>
      <c r="G6" s="57"/>
      <c r="H6" s="58"/>
      <c r="I6" s="57"/>
      <c r="J6" s="178"/>
      <c r="K6" s="178"/>
      <c r="L6" s="152"/>
      <c r="M6" s="59"/>
    </row>
    <row r="7" spans="1:12" s="60" customFormat="1" ht="22.5" customHeight="1">
      <c r="A7" s="176"/>
      <c r="B7" s="177"/>
      <c r="C7" s="171"/>
      <c r="D7" s="171"/>
      <c r="E7" s="137"/>
      <c r="F7" s="174"/>
      <c r="G7" s="151" t="s">
        <v>12</v>
      </c>
      <c r="H7" s="152"/>
      <c r="I7" s="151" t="s">
        <v>115</v>
      </c>
      <c r="J7" s="152"/>
      <c r="K7" s="151" t="s">
        <v>116</v>
      </c>
      <c r="L7" s="152"/>
    </row>
    <row r="8" spans="1:13" s="60" customFormat="1" ht="22.5" customHeight="1">
      <c r="A8" s="179">
        <v>291661</v>
      </c>
      <c r="B8" s="180"/>
      <c r="C8" s="181">
        <v>905</v>
      </c>
      <c r="D8" s="181">
        <v>970</v>
      </c>
      <c r="E8" s="179">
        <v>291596</v>
      </c>
      <c r="F8" s="182"/>
      <c r="G8" s="179">
        <v>134829</v>
      </c>
      <c r="H8" s="182"/>
      <c r="I8" s="179">
        <v>101668</v>
      </c>
      <c r="J8" s="182"/>
      <c r="K8" s="179">
        <v>55099</v>
      </c>
      <c r="L8" s="182"/>
      <c r="M8" s="61">
        <f>G8+I8+K8-E8</f>
        <v>0</v>
      </c>
    </row>
    <row r="9" spans="2:11" s="60" customFormat="1" ht="22.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1:12" s="60" customFormat="1" ht="22.5" customHeight="1">
      <c r="A10" s="5" t="s">
        <v>16</v>
      </c>
      <c r="B10" s="6"/>
      <c r="C10" s="62"/>
      <c r="D10" s="63"/>
      <c r="E10" s="52"/>
      <c r="F10" s="52"/>
      <c r="G10" s="63"/>
      <c r="K10" s="51" t="str">
        <f>I5</f>
        <v>令和4年7月</v>
      </c>
      <c r="L10" s="63" t="s">
        <v>81</v>
      </c>
    </row>
    <row r="11" spans="1:12" s="60" customFormat="1" ht="22.5" customHeight="1">
      <c r="A11" s="155" t="s">
        <v>13</v>
      </c>
      <c r="B11" s="155"/>
      <c r="C11" s="153" t="s">
        <v>98</v>
      </c>
      <c r="D11" s="132"/>
      <c r="E11" s="154"/>
      <c r="F11" s="156" t="s">
        <v>110</v>
      </c>
      <c r="G11" s="157"/>
      <c r="H11" s="157"/>
      <c r="I11" s="157"/>
      <c r="J11" s="157"/>
      <c r="K11" s="158"/>
      <c r="L11" s="167" t="s">
        <v>14</v>
      </c>
    </row>
    <row r="12" spans="1:12" s="60" customFormat="1" ht="22.5" customHeight="1">
      <c r="A12" s="155"/>
      <c r="B12" s="155"/>
      <c r="C12" s="7" t="s">
        <v>41</v>
      </c>
      <c r="D12" s="8" t="s">
        <v>42</v>
      </c>
      <c r="E12" s="9"/>
      <c r="F12" s="10" t="s">
        <v>0</v>
      </c>
      <c r="G12" s="10" t="s">
        <v>1</v>
      </c>
      <c r="H12" s="10" t="s">
        <v>2</v>
      </c>
      <c r="I12" s="10" t="s">
        <v>3</v>
      </c>
      <c r="J12" s="11" t="s">
        <v>4</v>
      </c>
      <c r="K12" s="12"/>
      <c r="L12" s="167"/>
    </row>
    <row r="13" spans="1:16" s="60" customFormat="1" ht="22.5" customHeight="1">
      <c r="A13" s="165" t="s">
        <v>65</v>
      </c>
      <c r="B13" s="134"/>
      <c r="C13" s="181">
        <v>7306</v>
      </c>
      <c r="D13" s="181">
        <v>9496</v>
      </c>
      <c r="E13" s="181">
        <f aca="true" t="shared" si="0" ref="E13:E18">SUM(C13:D13)</f>
        <v>16802</v>
      </c>
      <c r="F13" s="181">
        <v>14889</v>
      </c>
      <c r="G13" s="181">
        <v>11691</v>
      </c>
      <c r="H13" s="181">
        <v>9373</v>
      </c>
      <c r="I13" s="181">
        <v>7973</v>
      </c>
      <c r="J13" s="181">
        <v>4748</v>
      </c>
      <c r="K13" s="183">
        <f aca="true" t="shared" si="1" ref="K13:K18">SUM(F13:J13)</f>
        <v>48674</v>
      </c>
      <c r="L13" s="184">
        <f aca="true" t="shared" si="2" ref="L13:L18">SUM(E13:J13)</f>
        <v>65476</v>
      </c>
      <c r="P13" s="65"/>
    </row>
    <row r="14" spans="1:12" s="60" customFormat="1" ht="24" customHeight="1">
      <c r="A14" s="13"/>
      <c r="B14" s="14" t="s">
        <v>99</v>
      </c>
      <c r="C14" s="181">
        <v>958</v>
      </c>
      <c r="D14" s="181">
        <v>1306</v>
      </c>
      <c r="E14" s="181">
        <f t="shared" si="0"/>
        <v>2264</v>
      </c>
      <c r="F14" s="181">
        <v>1463</v>
      </c>
      <c r="G14" s="181">
        <v>1367</v>
      </c>
      <c r="H14" s="181">
        <v>989</v>
      </c>
      <c r="I14" s="181">
        <v>827</v>
      </c>
      <c r="J14" s="185">
        <v>568</v>
      </c>
      <c r="K14" s="183">
        <f t="shared" si="1"/>
        <v>5214</v>
      </c>
      <c r="L14" s="184">
        <f t="shared" si="2"/>
        <v>7478</v>
      </c>
    </row>
    <row r="15" spans="1:12" s="60" customFormat="1" ht="22.5" customHeight="1">
      <c r="A15" s="13"/>
      <c r="B15" s="14" t="s">
        <v>117</v>
      </c>
      <c r="C15" s="181">
        <v>3322</v>
      </c>
      <c r="D15" s="181">
        <v>3864</v>
      </c>
      <c r="E15" s="181">
        <f t="shared" si="0"/>
        <v>7186</v>
      </c>
      <c r="F15" s="181">
        <v>5231</v>
      </c>
      <c r="G15" s="181">
        <v>3795</v>
      </c>
      <c r="H15" s="181">
        <v>2731</v>
      </c>
      <c r="I15" s="181">
        <v>2097</v>
      </c>
      <c r="J15" s="185">
        <v>1335</v>
      </c>
      <c r="K15" s="183">
        <f t="shared" si="1"/>
        <v>15189</v>
      </c>
      <c r="L15" s="184">
        <f t="shared" si="2"/>
        <v>22375</v>
      </c>
    </row>
    <row r="16" spans="1:12" s="60" customFormat="1" ht="22.5" customHeight="1">
      <c r="A16" s="15"/>
      <c r="B16" s="16" t="s">
        <v>116</v>
      </c>
      <c r="C16" s="181">
        <v>3026</v>
      </c>
      <c r="D16" s="181">
        <v>4326</v>
      </c>
      <c r="E16" s="181">
        <f t="shared" si="0"/>
        <v>7352</v>
      </c>
      <c r="F16" s="181">
        <v>8195</v>
      </c>
      <c r="G16" s="181">
        <v>6529</v>
      </c>
      <c r="H16" s="181">
        <v>5653</v>
      </c>
      <c r="I16" s="181">
        <v>5049</v>
      </c>
      <c r="J16" s="185">
        <v>2845</v>
      </c>
      <c r="K16" s="183">
        <f t="shared" si="1"/>
        <v>28271</v>
      </c>
      <c r="L16" s="184">
        <f t="shared" si="2"/>
        <v>35623</v>
      </c>
    </row>
    <row r="17" spans="1:12" s="60" customFormat="1" ht="22.5" customHeight="1" thickBot="1">
      <c r="A17" s="165" t="s">
        <v>100</v>
      </c>
      <c r="B17" s="166"/>
      <c r="C17" s="186">
        <v>54</v>
      </c>
      <c r="D17" s="186">
        <v>167</v>
      </c>
      <c r="E17" s="181">
        <f t="shared" si="0"/>
        <v>221</v>
      </c>
      <c r="F17" s="186">
        <v>144</v>
      </c>
      <c r="G17" s="186">
        <v>210</v>
      </c>
      <c r="H17" s="186">
        <v>173</v>
      </c>
      <c r="I17" s="186">
        <v>148</v>
      </c>
      <c r="J17" s="187">
        <v>112</v>
      </c>
      <c r="K17" s="188">
        <f t="shared" si="1"/>
        <v>787</v>
      </c>
      <c r="L17" s="189">
        <f t="shared" si="2"/>
        <v>1008</v>
      </c>
    </row>
    <row r="18" spans="1:12" s="60" customFormat="1" ht="22.5" customHeight="1" thickTop="1">
      <c r="A18" s="163" t="s">
        <v>15</v>
      </c>
      <c r="B18" s="164"/>
      <c r="C18" s="190">
        <f aca="true" t="shared" si="3" ref="C18:J18">SUM(C13,C17)</f>
        <v>7360</v>
      </c>
      <c r="D18" s="190">
        <f t="shared" si="3"/>
        <v>9663</v>
      </c>
      <c r="E18" s="190">
        <f t="shared" si="0"/>
        <v>17023</v>
      </c>
      <c r="F18" s="190">
        <f t="shared" si="3"/>
        <v>15033</v>
      </c>
      <c r="G18" s="190">
        <f t="shared" si="3"/>
        <v>11901</v>
      </c>
      <c r="H18" s="190">
        <f t="shared" si="3"/>
        <v>9546</v>
      </c>
      <c r="I18" s="190">
        <f t="shared" si="3"/>
        <v>8121</v>
      </c>
      <c r="J18" s="191">
        <f t="shared" si="3"/>
        <v>4860</v>
      </c>
      <c r="K18" s="192">
        <f t="shared" si="1"/>
        <v>49461</v>
      </c>
      <c r="L18" s="193">
        <f t="shared" si="2"/>
        <v>66484</v>
      </c>
    </row>
    <row r="19" spans="1:12" s="65" customFormat="1" ht="22.5" customHeight="1">
      <c r="A19" s="64"/>
      <c r="B19" s="64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60" customFormat="1" ht="22.5" customHeight="1">
      <c r="A20" s="5" t="s">
        <v>84</v>
      </c>
      <c r="B20" s="5"/>
      <c r="C20" s="62"/>
      <c r="D20" s="66"/>
      <c r="E20" s="52"/>
      <c r="F20" s="66"/>
      <c r="G20" s="66"/>
      <c r="I20" s="52" t="s">
        <v>136</v>
      </c>
      <c r="J20" s="66"/>
      <c r="K20" s="66"/>
      <c r="L20" s="66"/>
    </row>
    <row r="21" spans="1:12" s="60" customFormat="1" ht="22.5" customHeight="1">
      <c r="A21" s="121" t="s">
        <v>13</v>
      </c>
      <c r="B21" s="122"/>
      <c r="C21" s="18" t="s">
        <v>41</v>
      </c>
      <c r="D21" s="18" t="s">
        <v>42</v>
      </c>
      <c r="E21" s="18" t="s">
        <v>0</v>
      </c>
      <c r="F21" s="18" t="s">
        <v>1</v>
      </c>
      <c r="G21" s="18" t="s">
        <v>2</v>
      </c>
      <c r="H21" s="18" t="s">
        <v>3</v>
      </c>
      <c r="I21" s="18" t="s">
        <v>108</v>
      </c>
      <c r="J21" s="18" t="s">
        <v>14</v>
      </c>
      <c r="K21" s="4"/>
      <c r="L21" s="4"/>
    </row>
    <row r="22" spans="1:12" s="60" customFormat="1" ht="22.5" customHeight="1">
      <c r="A22" s="121" t="s">
        <v>15</v>
      </c>
      <c r="B22" s="123"/>
      <c r="C22" s="181">
        <v>1714</v>
      </c>
      <c r="D22" s="181">
        <v>4122</v>
      </c>
      <c r="E22" s="181">
        <v>10949</v>
      </c>
      <c r="F22" s="181">
        <v>9129</v>
      </c>
      <c r="G22" s="181">
        <v>6274</v>
      </c>
      <c r="H22" s="181">
        <v>3858</v>
      </c>
      <c r="I22" s="181">
        <v>1802</v>
      </c>
      <c r="J22" s="181">
        <f>SUM(C22:I22)</f>
        <v>37848</v>
      </c>
      <c r="K22" s="17"/>
      <c r="L22" s="17"/>
    </row>
    <row r="23" spans="1:9" s="60" customFormat="1" ht="22.5" customHeight="1">
      <c r="A23" s="52"/>
      <c r="B23" s="68"/>
      <c r="C23" s="4"/>
      <c r="D23" s="4"/>
      <c r="E23" s="4"/>
      <c r="F23" s="4"/>
      <c r="G23" s="4"/>
      <c r="H23" s="4"/>
      <c r="I23" s="4"/>
    </row>
    <row r="24" spans="1:12" s="60" customFormat="1" ht="22.5" customHeight="1">
      <c r="A24" s="5" t="s">
        <v>66</v>
      </c>
      <c r="B24" s="5"/>
      <c r="C24" s="62"/>
      <c r="D24" s="66"/>
      <c r="E24" s="52"/>
      <c r="F24" s="66"/>
      <c r="G24" s="66"/>
      <c r="I24" s="52" t="str">
        <f>I20</f>
        <v>令和4年5月利用分</v>
      </c>
      <c r="J24" s="66"/>
      <c r="K24" s="66"/>
      <c r="L24" s="66"/>
    </row>
    <row r="25" spans="1:12" s="60" customFormat="1" ht="22.5" customHeight="1">
      <c r="A25" s="121" t="s">
        <v>13</v>
      </c>
      <c r="B25" s="122"/>
      <c r="C25" s="18" t="s">
        <v>41</v>
      </c>
      <c r="D25" s="18" t="s">
        <v>42</v>
      </c>
      <c r="E25" s="18" t="s">
        <v>0</v>
      </c>
      <c r="F25" s="18" t="s">
        <v>1</v>
      </c>
      <c r="G25" s="18" t="s">
        <v>2</v>
      </c>
      <c r="H25" s="18" t="s">
        <v>3</v>
      </c>
      <c r="I25" s="18" t="s">
        <v>4</v>
      </c>
      <c r="J25" s="18" t="s">
        <v>14</v>
      </c>
      <c r="K25" s="4"/>
      <c r="L25" s="4"/>
    </row>
    <row r="26" spans="1:12" s="60" customFormat="1" ht="22.5" customHeight="1">
      <c r="A26" s="121" t="s">
        <v>15</v>
      </c>
      <c r="B26" s="123"/>
      <c r="C26" s="181">
        <v>14</v>
      </c>
      <c r="D26" s="181">
        <v>56</v>
      </c>
      <c r="E26" s="181">
        <v>2287</v>
      </c>
      <c r="F26" s="181">
        <v>2062</v>
      </c>
      <c r="G26" s="181">
        <v>1978</v>
      </c>
      <c r="H26" s="181">
        <v>1371</v>
      </c>
      <c r="I26" s="181">
        <v>805</v>
      </c>
      <c r="J26" s="181">
        <f>SUM(C26:I26)</f>
        <v>8573</v>
      </c>
      <c r="K26" s="17"/>
      <c r="L26" s="17"/>
    </row>
    <row r="27" spans="2:12" s="60" customFormat="1" ht="22.5" customHeight="1">
      <c r="B27" s="19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s="60" customFormat="1" ht="22.5" customHeight="1">
      <c r="A28" s="5" t="s">
        <v>67</v>
      </c>
      <c r="B28" s="5"/>
      <c r="C28" s="62"/>
      <c r="D28" s="66"/>
      <c r="E28" s="52"/>
      <c r="F28" s="66"/>
      <c r="I28" s="66" t="str">
        <f>I20</f>
        <v>令和4年5月利用分</v>
      </c>
      <c r="J28" s="66"/>
      <c r="K28" s="66"/>
      <c r="L28" s="66"/>
    </row>
    <row r="29" spans="1:11" s="60" customFormat="1" ht="22.5" customHeight="1">
      <c r="A29" s="121" t="s">
        <v>13</v>
      </c>
      <c r="B29" s="122"/>
      <c r="C29" s="18" t="s">
        <v>41</v>
      </c>
      <c r="D29" s="18" t="s">
        <v>42</v>
      </c>
      <c r="E29" s="18" t="s">
        <v>0</v>
      </c>
      <c r="F29" s="18" t="s">
        <v>1</v>
      </c>
      <c r="G29" s="18" t="s">
        <v>2</v>
      </c>
      <c r="H29" s="18" t="s">
        <v>3</v>
      </c>
      <c r="I29" s="18" t="s">
        <v>4</v>
      </c>
      <c r="J29" s="18" t="s">
        <v>14</v>
      </c>
      <c r="K29" s="4"/>
    </row>
    <row r="30" spans="1:11" s="60" customFormat="1" ht="22.5" customHeight="1">
      <c r="A30" s="121" t="s">
        <v>15</v>
      </c>
      <c r="B30" s="123"/>
      <c r="C30" s="181">
        <v>0</v>
      </c>
      <c r="D30" s="181">
        <v>0</v>
      </c>
      <c r="E30" s="181">
        <v>587</v>
      </c>
      <c r="F30" s="181">
        <v>908</v>
      </c>
      <c r="G30" s="181">
        <v>2116</v>
      </c>
      <c r="H30" s="181">
        <v>2767</v>
      </c>
      <c r="I30" s="181">
        <v>1856</v>
      </c>
      <c r="J30" s="181">
        <f>SUM(C30:I30)</f>
        <v>8234</v>
      </c>
      <c r="K30" s="17"/>
    </row>
    <row r="31" spans="1:11" s="60" customFormat="1" ht="22.5" customHeight="1">
      <c r="A31" s="52"/>
      <c r="B31" s="68"/>
      <c r="C31" s="69"/>
      <c r="D31" s="70"/>
      <c r="E31" s="69"/>
      <c r="F31" s="71"/>
      <c r="G31" s="69"/>
      <c r="H31" s="71"/>
      <c r="I31" s="69"/>
      <c r="J31" s="72"/>
      <c r="K31" s="72"/>
    </row>
    <row r="32" spans="1:11" s="60" customFormat="1" ht="22.5" customHeight="1">
      <c r="A32" s="5" t="s">
        <v>126</v>
      </c>
      <c r="B32" s="5"/>
      <c r="C32" s="104"/>
      <c r="D32" s="104"/>
      <c r="E32" s="105"/>
      <c r="F32" s="106" t="str">
        <f>I20</f>
        <v>令和4年5月利用分</v>
      </c>
      <c r="G32" s="106"/>
      <c r="H32" s="107"/>
      <c r="I32" s="69"/>
      <c r="J32" s="72"/>
      <c r="K32" s="72"/>
    </row>
    <row r="33" spans="1:19" s="60" customFormat="1" ht="22.5" customHeight="1">
      <c r="A33" s="121" t="s">
        <v>13</v>
      </c>
      <c r="B33" s="122"/>
      <c r="C33" s="122"/>
      <c r="D33" s="122"/>
      <c r="E33" s="123"/>
      <c r="F33" s="74" t="s">
        <v>123</v>
      </c>
      <c r="G33" s="74" t="s">
        <v>14</v>
      </c>
      <c r="H33" s="65"/>
      <c r="I33" s="69"/>
      <c r="J33" s="72"/>
      <c r="K33" s="72"/>
      <c r="M33" s="118"/>
      <c r="N33" s="118"/>
      <c r="O33" s="118"/>
      <c r="P33" s="118"/>
      <c r="Q33" s="118"/>
      <c r="R33" s="108"/>
      <c r="S33" s="108"/>
    </row>
    <row r="34" spans="1:19" s="60" customFormat="1" ht="22.5" customHeight="1">
      <c r="A34" s="124" t="s">
        <v>124</v>
      </c>
      <c r="B34" s="125"/>
      <c r="C34" s="125"/>
      <c r="D34" s="125"/>
      <c r="E34" s="126"/>
      <c r="F34" s="194">
        <v>38857</v>
      </c>
      <c r="G34" s="195">
        <v>47682</v>
      </c>
      <c r="H34" s="65"/>
      <c r="I34" s="69"/>
      <c r="J34" s="72"/>
      <c r="K34" s="72"/>
      <c r="M34" s="119"/>
      <c r="N34" s="119"/>
      <c r="O34" s="119"/>
      <c r="P34" s="119"/>
      <c r="Q34" s="119"/>
      <c r="R34" s="110"/>
      <c r="S34" s="120"/>
    </row>
    <row r="35" spans="1:19" s="60" customFormat="1" ht="22.5" customHeight="1">
      <c r="A35" s="124" t="s">
        <v>125</v>
      </c>
      <c r="B35" s="125"/>
      <c r="C35" s="125"/>
      <c r="D35" s="125"/>
      <c r="E35" s="126"/>
      <c r="F35" s="194">
        <v>8825</v>
      </c>
      <c r="G35" s="196"/>
      <c r="H35" s="65"/>
      <c r="I35" s="69"/>
      <c r="J35" s="72"/>
      <c r="K35" s="72"/>
      <c r="M35" s="119"/>
      <c r="N35" s="119"/>
      <c r="O35" s="119"/>
      <c r="P35" s="119"/>
      <c r="Q35" s="119"/>
      <c r="R35" s="110"/>
      <c r="S35" s="120"/>
    </row>
    <row r="36" spans="1:19" s="60" customFormat="1" ht="22.5" customHeight="1">
      <c r="A36" s="5" t="s">
        <v>68</v>
      </c>
      <c r="B36" s="5"/>
      <c r="C36" s="62"/>
      <c r="D36" s="63"/>
      <c r="E36" s="52"/>
      <c r="F36" s="73" t="str">
        <f>I5</f>
        <v>令和4年7月</v>
      </c>
      <c r="G36" s="63" t="s">
        <v>82</v>
      </c>
      <c r="H36" s="4"/>
      <c r="I36" s="4"/>
      <c r="M36" s="5"/>
      <c r="N36" s="5"/>
      <c r="O36" s="62"/>
      <c r="P36" s="52"/>
      <c r="Q36" s="52"/>
      <c r="R36" s="73"/>
      <c r="S36" s="52"/>
    </row>
    <row r="37" spans="1:19" s="60" customFormat="1" ht="22.5" customHeight="1">
      <c r="A37" s="112"/>
      <c r="B37" s="131" t="s">
        <v>92</v>
      </c>
      <c r="C37" s="131"/>
      <c r="D37" s="131"/>
      <c r="E37" s="132" t="s">
        <v>113</v>
      </c>
      <c r="F37" s="133"/>
      <c r="G37" s="133"/>
      <c r="H37" s="134"/>
      <c r="I37" s="4"/>
      <c r="M37" s="127"/>
      <c r="N37" s="127"/>
      <c r="O37" s="127"/>
      <c r="P37" s="128"/>
      <c r="Q37" s="118"/>
      <c r="R37" s="118"/>
      <c r="S37" s="118"/>
    </row>
    <row r="38" spans="1:19" s="60" customFormat="1" ht="25.5" customHeight="1">
      <c r="A38" s="112"/>
      <c r="B38" s="131"/>
      <c r="C38" s="131"/>
      <c r="D38" s="131"/>
      <c r="E38" s="74" t="s">
        <v>93</v>
      </c>
      <c r="F38" s="74" t="s">
        <v>114</v>
      </c>
      <c r="G38" s="74" t="s">
        <v>94</v>
      </c>
      <c r="H38" s="20" t="s">
        <v>95</v>
      </c>
      <c r="I38" s="4"/>
      <c r="M38" s="127"/>
      <c r="N38" s="127"/>
      <c r="O38" s="127"/>
      <c r="P38" s="108"/>
      <c r="Q38" s="108"/>
      <c r="R38" s="108"/>
      <c r="S38" s="109"/>
    </row>
    <row r="39" spans="1:19" s="60" customFormat="1" ht="22.5" customHeight="1">
      <c r="A39" s="105"/>
      <c r="B39" s="197">
        <v>4138</v>
      </c>
      <c r="C39" s="197"/>
      <c r="D39" s="197"/>
      <c r="E39" s="194">
        <v>1325</v>
      </c>
      <c r="F39" s="194">
        <v>2236</v>
      </c>
      <c r="G39" s="194">
        <v>303</v>
      </c>
      <c r="H39" s="198">
        <v>274</v>
      </c>
      <c r="I39" s="61"/>
      <c r="M39" s="129"/>
      <c r="N39" s="129"/>
      <c r="O39" s="129"/>
      <c r="P39" s="110"/>
      <c r="Q39" s="110"/>
      <c r="R39" s="110"/>
      <c r="S39" s="111"/>
    </row>
    <row r="40" spans="1:19" s="60" customFormat="1" ht="22.5" customHeight="1">
      <c r="A40" s="114"/>
      <c r="B40" s="135" t="s">
        <v>122</v>
      </c>
      <c r="C40" s="135"/>
      <c r="D40" s="135"/>
      <c r="E40" s="135"/>
      <c r="F40" s="115"/>
      <c r="G40" s="21"/>
      <c r="H40" s="4"/>
      <c r="I40" s="4"/>
      <c r="M40" s="130"/>
      <c r="N40" s="130"/>
      <c r="O40" s="130"/>
      <c r="P40" s="130"/>
      <c r="Q40" s="130"/>
      <c r="R40" s="130"/>
      <c r="S40" s="21"/>
    </row>
    <row r="41" spans="2:11" s="53" customFormat="1" ht="22.5" customHeight="1">
      <c r="B41" s="1"/>
      <c r="C41" s="54"/>
      <c r="D41" s="54"/>
      <c r="E41" s="54"/>
      <c r="F41" s="54"/>
      <c r="G41" s="54"/>
      <c r="H41" s="1"/>
      <c r="I41" s="2"/>
      <c r="J41" s="54"/>
      <c r="K41" s="54"/>
    </row>
    <row r="42" spans="1:12" ht="22.5" customHeight="1">
      <c r="A42" s="22" t="s">
        <v>106</v>
      </c>
      <c r="B42" s="23"/>
      <c r="C42" s="75"/>
      <c r="D42" s="75"/>
      <c r="F42" s="53"/>
      <c r="G42" s="53" t="str">
        <f>I20</f>
        <v>令和4年5月利用分</v>
      </c>
      <c r="I42" s="75"/>
      <c r="J42" s="60"/>
      <c r="K42" s="60"/>
      <c r="L42" s="60"/>
    </row>
    <row r="43" spans="1:12" ht="22.5" customHeight="1">
      <c r="A43" s="22"/>
      <c r="B43" s="159" t="s">
        <v>5</v>
      </c>
      <c r="C43" s="159"/>
      <c r="D43" s="159"/>
      <c r="E43" s="159"/>
      <c r="F43" s="159"/>
      <c r="G43" s="136" t="s">
        <v>105</v>
      </c>
      <c r="H43" s="138" t="s">
        <v>104</v>
      </c>
      <c r="I43" s="77"/>
      <c r="J43" s="77"/>
      <c r="K43" s="77"/>
      <c r="L43" s="77"/>
    </row>
    <row r="44" spans="1:12" s="60" customFormat="1" ht="22.5" customHeight="1">
      <c r="A44" s="64"/>
      <c r="B44" s="160"/>
      <c r="C44" s="160"/>
      <c r="D44" s="160"/>
      <c r="E44" s="160"/>
      <c r="F44" s="160"/>
      <c r="G44" s="137"/>
      <c r="H44" s="139"/>
      <c r="I44" s="65"/>
      <c r="J44" s="65"/>
      <c r="K44" s="65"/>
      <c r="L44" s="65"/>
    </row>
    <row r="45" spans="1:8" s="60" customFormat="1" ht="22.5" customHeight="1">
      <c r="A45" s="64"/>
      <c r="B45" s="79"/>
      <c r="C45" s="24" t="s">
        <v>48</v>
      </c>
      <c r="D45" s="25"/>
      <c r="E45" s="25"/>
      <c r="F45" s="80"/>
      <c r="G45" s="199">
        <v>501</v>
      </c>
      <c r="H45" s="200">
        <v>12503</v>
      </c>
    </row>
    <row r="46" spans="1:8" s="60" customFormat="1" ht="22.5" customHeight="1">
      <c r="A46" s="64"/>
      <c r="B46" s="79"/>
      <c r="C46" s="24" t="s">
        <v>49</v>
      </c>
      <c r="D46" s="25"/>
      <c r="E46" s="25"/>
      <c r="F46" s="80"/>
      <c r="G46" s="199">
        <v>22</v>
      </c>
      <c r="H46" s="200">
        <v>349</v>
      </c>
    </row>
    <row r="47" spans="1:8" s="60" customFormat="1" ht="22.5" customHeight="1">
      <c r="A47" s="64"/>
      <c r="B47" s="79"/>
      <c r="C47" s="24" t="s">
        <v>50</v>
      </c>
      <c r="D47" s="25"/>
      <c r="E47" s="25"/>
      <c r="F47" s="80"/>
      <c r="G47" s="199">
        <v>178</v>
      </c>
      <c r="H47" s="200">
        <v>4518</v>
      </c>
    </row>
    <row r="48" spans="1:8" s="60" customFormat="1" ht="22.5" customHeight="1">
      <c r="A48" s="64"/>
      <c r="B48" s="79"/>
      <c r="C48" s="24" t="s">
        <v>51</v>
      </c>
      <c r="D48" s="25"/>
      <c r="E48" s="25"/>
      <c r="F48" s="80"/>
      <c r="G48" s="199">
        <v>47</v>
      </c>
      <c r="H48" s="200">
        <v>1322</v>
      </c>
    </row>
    <row r="49" spans="1:8" s="60" customFormat="1" ht="22.5" customHeight="1">
      <c r="A49" s="64"/>
      <c r="B49" s="79"/>
      <c r="C49" s="24" t="s">
        <v>52</v>
      </c>
      <c r="D49" s="25"/>
      <c r="E49" s="25"/>
      <c r="F49" s="80"/>
      <c r="G49" s="199">
        <v>111</v>
      </c>
      <c r="H49" s="200">
        <v>14532</v>
      </c>
    </row>
    <row r="50" spans="1:8" s="60" customFormat="1" ht="22.5" customHeight="1">
      <c r="A50" s="64"/>
      <c r="B50" s="79"/>
      <c r="C50" s="24" t="s">
        <v>53</v>
      </c>
      <c r="D50" s="25"/>
      <c r="E50" s="25"/>
      <c r="F50" s="80"/>
      <c r="G50" s="199">
        <v>1153</v>
      </c>
      <c r="H50" s="200">
        <v>13416</v>
      </c>
    </row>
    <row r="51" spans="1:8" s="60" customFormat="1" ht="22.5" customHeight="1">
      <c r="A51" s="64"/>
      <c r="B51" s="79"/>
      <c r="C51" s="24" t="s">
        <v>54</v>
      </c>
      <c r="D51" s="25"/>
      <c r="E51" s="25"/>
      <c r="F51" s="80"/>
      <c r="G51" s="199">
        <v>305</v>
      </c>
      <c r="H51" s="200">
        <v>5326</v>
      </c>
    </row>
    <row r="52" spans="1:8" s="60" customFormat="1" ht="22.5" customHeight="1">
      <c r="A52" s="64"/>
      <c r="B52" s="79"/>
      <c r="C52" s="24" t="s">
        <v>55</v>
      </c>
      <c r="D52" s="25"/>
      <c r="E52" s="25"/>
      <c r="F52" s="80"/>
      <c r="G52" s="199">
        <v>133</v>
      </c>
      <c r="H52" s="200">
        <v>1452</v>
      </c>
    </row>
    <row r="53" spans="1:8" s="60" customFormat="1" ht="22.5" customHeight="1">
      <c r="A53" s="64"/>
      <c r="B53" s="79"/>
      <c r="C53" s="24" t="s">
        <v>63</v>
      </c>
      <c r="D53" s="25"/>
      <c r="E53" s="25"/>
      <c r="F53" s="80"/>
      <c r="G53" s="199">
        <v>13</v>
      </c>
      <c r="H53" s="200">
        <v>158</v>
      </c>
    </row>
    <row r="54" spans="1:8" s="60" customFormat="1" ht="22.5" customHeight="1">
      <c r="A54" s="64"/>
      <c r="B54" s="79"/>
      <c r="C54" s="24" t="s">
        <v>64</v>
      </c>
      <c r="D54" s="25"/>
      <c r="E54" s="25"/>
      <c r="F54" s="80"/>
      <c r="G54" s="199">
        <v>491</v>
      </c>
      <c r="H54" s="200">
        <v>2724</v>
      </c>
    </row>
    <row r="55" spans="1:8" s="60" customFormat="1" ht="22.5" customHeight="1">
      <c r="A55" s="64"/>
      <c r="B55" s="79"/>
      <c r="C55" s="24" t="s">
        <v>56</v>
      </c>
      <c r="D55" s="25"/>
      <c r="E55" s="25"/>
      <c r="F55" s="80"/>
      <c r="G55" s="199">
        <v>245</v>
      </c>
      <c r="H55" s="200">
        <v>23077</v>
      </c>
    </row>
    <row r="56" spans="1:8" s="60" customFormat="1" ht="22.5" customHeight="1">
      <c r="A56" s="64"/>
      <c r="B56" s="79"/>
      <c r="C56" s="24" t="s">
        <v>57</v>
      </c>
      <c r="D56" s="25"/>
      <c r="E56" s="25"/>
      <c r="F56" s="80"/>
      <c r="G56" s="199">
        <v>13</v>
      </c>
      <c r="H56" s="200">
        <v>398</v>
      </c>
    </row>
    <row r="57" spans="1:8" s="60" customFormat="1" ht="22.5" customHeight="1">
      <c r="A57" s="64"/>
      <c r="B57" s="79"/>
      <c r="C57" s="26" t="s">
        <v>58</v>
      </c>
      <c r="D57" s="25"/>
      <c r="E57" s="25"/>
      <c r="F57" s="80"/>
      <c r="G57" s="185">
        <v>39</v>
      </c>
      <c r="H57" s="200">
        <v>467</v>
      </c>
    </row>
    <row r="58" spans="1:8" s="60" customFormat="1" ht="22.5" customHeight="1">
      <c r="A58" s="64"/>
      <c r="B58" s="79"/>
      <c r="C58" s="26" t="s">
        <v>59</v>
      </c>
      <c r="D58" s="25"/>
      <c r="E58" s="25"/>
      <c r="F58" s="80"/>
      <c r="G58" s="185">
        <v>441</v>
      </c>
      <c r="H58" s="200">
        <v>32880</v>
      </c>
    </row>
    <row r="59" spans="1:8" s="60" customFormat="1" ht="22.5" customHeight="1">
      <c r="A59" s="64"/>
      <c r="B59" s="79"/>
      <c r="C59" s="26" t="s">
        <v>96</v>
      </c>
      <c r="D59" s="25"/>
      <c r="E59" s="25"/>
      <c r="F59" s="80"/>
      <c r="G59" s="185">
        <v>123</v>
      </c>
      <c r="H59" s="200">
        <v>662</v>
      </c>
    </row>
    <row r="60" spans="1:8" s="60" customFormat="1" ht="22.5" customHeight="1">
      <c r="A60" s="64"/>
      <c r="B60" s="79"/>
      <c r="C60" s="26" t="s">
        <v>60</v>
      </c>
      <c r="D60" s="25"/>
      <c r="E60" s="25"/>
      <c r="F60" s="80"/>
      <c r="G60" s="185">
        <v>1</v>
      </c>
      <c r="H60" s="200">
        <v>25</v>
      </c>
    </row>
    <row r="61" spans="1:8" s="60" customFormat="1" ht="22.5" customHeight="1">
      <c r="A61" s="64"/>
      <c r="B61" s="79"/>
      <c r="C61" s="26" t="s">
        <v>112</v>
      </c>
      <c r="D61" s="25"/>
      <c r="E61" s="25"/>
      <c r="F61" s="80"/>
      <c r="G61" s="185">
        <v>346</v>
      </c>
      <c r="H61" s="200">
        <v>4033</v>
      </c>
    </row>
    <row r="62" spans="1:8" s="60" customFormat="1" ht="22.5" customHeight="1">
      <c r="A62" s="64"/>
      <c r="B62" s="79"/>
      <c r="C62" s="26" t="s">
        <v>61</v>
      </c>
      <c r="D62" s="25"/>
      <c r="E62" s="25"/>
      <c r="F62" s="80"/>
      <c r="G62" s="185">
        <v>71</v>
      </c>
      <c r="H62" s="200">
        <v>472</v>
      </c>
    </row>
    <row r="63" spans="1:8" s="60" customFormat="1" ht="22.5" customHeight="1">
      <c r="A63" s="64"/>
      <c r="B63" s="79"/>
      <c r="C63" s="26" t="s">
        <v>62</v>
      </c>
      <c r="D63" s="25"/>
      <c r="E63" s="25"/>
      <c r="F63" s="80"/>
      <c r="G63" s="185">
        <v>169</v>
      </c>
      <c r="H63" s="200">
        <v>901</v>
      </c>
    </row>
    <row r="64" spans="1:8" s="60" customFormat="1" ht="22.5" customHeight="1">
      <c r="A64" s="64"/>
      <c r="B64" s="79"/>
      <c r="C64" s="26" t="s">
        <v>107</v>
      </c>
      <c r="D64" s="25"/>
      <c r="E64" s="25"/>
      <c r="F64" s="80"/>
      <c r="G64" s="185">
        <v>12</v>
      </c>
      <c r="H64" s="200">
        <v>49</v>
      </c>
    </row>
    <row r="65" spans="1:8" s="60" customFormat="1" ht="22.5" customHeight="1">
      <c r="A65" s="64"/>
      <c r="B65" s="79"/>
      <c r="C65" s="26" t="s">
        <v>86</v>
      </c>
      <c r="D65" s="25"/>
      <c r="E65" s="25"/>
      <c r="F65" s="80"/>
      <c r="G65" s="185">
        <v>572</v>
      </c>
      <c r="H65" s="200">
        <v>2205</v>
      </c>
    </row>
    <row r="66" spans="1:8" s="60" customFormat="1" ht="22.5" customHeight="1">
      <c r="A66" s="64"/>
      <c r="B66" s="81"/>
      <c r="C66" s="27" t="s">
        <v>87</v>
      </c>
      <c r="D66" s="25"/>
      <c r="E66" s="25"/>
      <c r="F66" s="80"/>
      <c r="G66" s="185">
        <v>171</v>
      </c>
      <c r="H66" s="200">
        <v>595</v>
      </c>
    </row>
    <row r="67" spans="1:8" s="60" customFormat="1" ht="22.5" customHeight="1">
      <c r="A67" s="64"/>
      <c r="B67" s="81"/>
      <c r="C67" s="26" t="s">
        <v>19</v>
      </c>
      <c r="D67" s="25"/>
      <c r="E67" s="25"/>
      <c r="F67" s="80"/>
      <c r="G67" s="185">
        <v>1339</v>
      </c>
      <c r="H67" s="200">
        <v>5190</v>
      </c>
    </row>
    <row r="68" spans="1:8" s="60" customFormat="1" ht="22.5" customHeight="1">
      <c r="A68" s="64"/>
      <c r="B68" s="81"/>
      <c r="C68" s="26" t="s">
        <v>20</v>
      </c>
      <c r="D68" s="25"/>
      <c r="E68" s="25"/>
      <c r="F68" s="80"/>
      <c r="G68" s="185">
        <v>755</v>
      </c>
      <c r="H68" s="200">
        <v>2601</v>
      </c>
    </row>
    <row r="69" spans="1:8" s="60" customFormat="1" ht="22.5" customHeight="1">
      <c r="A69" s="64"/>
      <c r="B69" s="81"/>
      <c r="C69" s="26" t="s">
        <v>21</v>
      </c>
      <c r="D69" s="25"/>
      <c r="E69" s="25"/>
      <c r="F69" s="80"/>
      <c r="G69" s="185">
        <v>11</v>
      </c>
      <c r="H69" s="200">
        <v>35</v>
      </c>
    </row>
    <row r="70" spans="1:12" s="60" customFormat="1" ht="22.5" customHeight="1">
      <c r="A70" s="64"/>
      <c r="B70" s="81"/>
      <c r="C70" s="26" t="s">
        <v>118</v>
      </c>
      <c r="D70" s="25"/>
      <c r="E70" s="25"/>
      <c r="F70" s="80"/>
      <c r="G70" s="185">
        <v>203</v>
      </c>
      <c r="H70" s="200">
        <v>548</v>
      </c>
      <c r="L70" s="96"/>
    </row>
    <row r="71" spans="1:12" s="60" customFormat="1" ht="22.5" customHeight="1">
      <c r="A71" s="64"/>
      <c r="B71" s="81"/>
      <c r="C71" s="26" t="s">
        <v>40</v>
      </c>
      <c r="D71" s="25"/>
      <c r="E71" s="25"/>
      <c r="F71" s="80"/>
      <c r="G71" s="185">
        <v>203</v>
      </c>
      <c r="H71" s="201"/>
      <c r="L71" s="96"/>
    </row>
    <row r="72" spans="1:12" s="60" customFormat="1" ht="22.5" customHeight="1">
      <c r="A72" s="64"/>
      <c r="B72" s="81"/>
      <c r="C72" s="28" t="s">
        <v>83</v>
      </c>
      <c r="D72" s="25"/>
      <c r="E72" s="25"/>
      <c r="F72" s="80"/>
      <c r="G72" s="185">
        <v>329</v>
      </c>
      <c r="H72" s="201"/>
      <c r="L72" s="96"/>
    </row>
    <row r="73" spans="1:13" s="60" customFormat="1" ht="22.5" customHeight="1">
      <c r="A73" s="64"/>
      <c r="B73" s="161" t="s">
        <v>15</v>
      </c>
      <c r="C73" s="162"/>
      <c r="D73" s="162"/>
      <c r="E73" s="162"/>
      <c r="F73" s="80"/>
      <c r="G73" s="185">
        <v>7995</v>
      </c>
      <c r="H73" s="200">
        <v>130438</v>
      </c>
      <c r="L73" s="76"/>
      <c r="M73" s="82">
        <f>SUM(H45:H72)-H73</f>
        <v>0</v>
      </c>
    </row>
    <row r="74" spans="1:12" s="60" customFormat="1" ht="63" customHeight="1">
      <c r="A74" s="113"/>
      <c r="B74" s="150" t="s">
        <v>137</v>
      </c>
      <c r="C74" s="150"/>
      <c r="D74" s="150"/>
      <c r="E74" s="150"/>
      <c r="F74" s="150"/>
      <c r="G74" s="150"/>
      <c r="H74" s="150"/>
      <c r="I74" s="150"/>
      <c r="J74" s="150"/>
      <c r="K74" s="150"/>
      <c r="L74" s="150"/>
    </row>
    <row r="75" spans="1:12" s="60" customFormat="1" ht="22.5" customHeight="1">
      <c r="A75" s="5" t="s">
        <v>138</v>
      </c>
      <c r="B75" s="5"/>
      <c r="C75" s="62"/>
      <c r="D75" s="66"/>
      <c r="E75" s="52"/>
      <c r="F75" s="52"/>
      <c r="G75" s="52"/>
      <c r="H75" s="52"/>
      <c r="I75" s="4"/>
      <c r="K75" s="83"/>
      <c r="L75" s="76"/>
    </row>
    <row r="76" spans="2:12" s="53" customFormat="1" ht="20.25" customHeight="1">
      <c r="B76" s="151"/>
      <c r="C76" s="152"/>
      <c r="D76" s="78" t="s">
        <v>17</v>
      </c>
      <c r="E76" s="78" t="s">
        <v>18</v>
      </c>
      <c r="F76" s="78" t="s">
        <v>15</v>
      </c>
      <c r="L76" s="76"/>
    </row>
    <row r="77" spans="1:12" s="29" customFormat="1" ht="20.25" customHeight="1">
      <c r="A77" s="53"/>
      <c r="B77" s="151" t="s">
        <v>101</v>
      </c>
      <c r="C77" s="152"/>
      <c r="D77" s="181">
        <v>6080</v>
      </c>
      <c r="E77" s="181">
        <v>208</v>
      </c>
      <c r="F77" s="181">
        <v>6288</v>
      </c>
      <c r="G77" s="53"/>
      <c r="H77" s="53"/>
      <c r="I77" s="53"/>
      <c r="J77" s="53"/>
      <c r="K77" s="53"/>
      <c r="L77" s="76"/>
    </row>
    <row r="78" spans="1:12" s="29" customFormat="1" ht="20.25" customHeight="1">
      <c r="A78" s="53"/>
      <c r="B78" s="151" t="s">
        <v>102</v>
      </c>
      <c r="C78" s="152"/>
      <c r="D78" s="181">
        <v>6080</v>
      </c>
      <c r="E78" s="181">
        <v>162</v>
      </c>
      <c r="F78" s="181">
        <v>6242</v>
      </c>
      <c r="G78" s="54"/>
      <c r="H78" s="54"/>
      <c r="I78" s="54"/>
      <c r="J78" s="54"/>
      <c r="K78" s="54"/>
      <c r="L78" s="76"/>
    </row>
    <row r="79" spans="1:12" s="29" customFormat="1" ht="20.25" customHeight="1">
      <c r="A79" s="53"/>
      <c r="B79" s="151" t="s">
        <v>103</v>
      </c>
      <c r="C79" s="152"/>
      <c r="D79" s="202">
        <v>1</v>
      </c>
      <c r="E79" s="202">
        <v>0.7788461538461539</v>
      </c>
      <c r="F79" s="202">
        <v>0.9926844783715013</v>
      </c>
      <c r="G79" s="54"/>
      <c r="H79" s="54"/>
      <c r="I79" s="54"/>
      <c r="J79" s="60"/>
      <c r="K79" s="60"/>
      <c r="L79" s="76"/>
    </row>
    <row r="80" spans="1:12" s="60" customFormat="1" ht="18.75" customHeight="1">
      <c r="A80" s="30"/>
      <c r="B80" s="30" t="s">
        <v>134</v>
      </c>
      <c r="C80" s="31"/>
      <c r="D80" s="31"/>
      <c r="E80" s="31"/>
      <c r="F80" s="31"/>
      <c r="G80" s="4"/>
      <c r="H80" s="4"/>
      <c r="I80" s="4"/>
      <c r="L80" s="76"/>
    </row>
    <row r="81" spans="1:12" s="60" customFormat="1" ht="11.25" customHeight="1">
      <c r="A81" s="30"/>
      <c r="B81" s="30" t="s">
        <v>79</v>
      </c>
      <c r="C81" s="31"/>
      <c r="D81" s="31"/>
      <c r="E81" s="31"/>
      <c r="F81" s="31"/>
      <c r="G81" s="4"/>
      <c r="H81" s="4"/>
      <c r="I81" s="4"/>
      <c r="L81" s="76"/>
    </row>
    <row r="82" spans="1:12" s="60" customFormat="1" ht="18.75" customHeight="1">
      <c r="A82" s="5" t="s">
        <v>74</v>
      </c>
      <c r="B82" s="68"/>
      <c r="C82" s="6"/>
      <c r="D82" s="4"/>
      <c r="F82" s="52" t="s">
        <v>133</v>
      </c>
      <c r="G82" s="4"/>
      <c r="H82" s="4"/>
      <c r="I82" s="4" t="s">
        <v>120</v>
      </c>
      <c r="L82" s="76"/>
    </row>
    <row r="83" spans="1:12" s="60" customFormat="1" ht="11.25" customHeight="1">
      <c r="A83" s="5"/>
      <c r="B83" s="68"/>
      <c r="C83" s="6"/>
      <c r="D83" s="4"/>
      <c r="E83" s="52"/>
      <c r="F83" s="4"/>
      <c r="G83" s="4"/>
      <c r="H83" s="4"/>
      <c r="I83" s="4"/>
      <c r="L83" s="76"/>
    </row>
    <row r="84" spans="1:12" s="60" customFormat="1" ht="22.5" customHeight="1">
      <c r="A84" s="5"/>
      <c r="B84" s="26" t="s">
        <v>75</v>
      </c>
      <c r="C84" s="32"/>
      <c r="D84" s="25"/>
      <c r="E84" s="84"/>
      <c r="F84" s="101" t="s">
        <v>127</v>
      </c>
      <c r="G84" s="198">
        <v>337</v>
      </c>
      <c r="H84" s="4"/>
      <c r="I84" s="4"/>
      <c r="L84" s="76"/>
    </row>
    <row r="85" spans="1:12" s="60" customFormat="1" ht="11.25" customHeight="1">
      <c r="A85" s="5"/>
      <c r="B85" s="19"/>
      <c r="C85" s="6"/>
      <c r="D85" s="4"/>
      <c r="E85" s="52"/>
      <c r="F85" s="4"/>
      <c r="G85" s="4"/>
      <c r="H85" s="4"/>
      <c r="I85" s="4"/>
      <c r="J85" s="63"/>
      <c r="K85" s="63"/>
      <c r="L85" s="76"/>
    </row>
    <row r="86" spans="2:12" s="60" customFormat="1" ht="18.75" customHeight="1">
      <c r="B86" s="19" t="s">
        <v>77</v>
      </c>
      <c r="C86" s="63"/>
      <c r="D86" s="63"/>
      <c r="E86" s="63"/>
      <c r="F86" s="63"/>
      <c r="G86" s="63"/>
      <c r="H86" s="63"/>
      <c r="I86" s="63"/>
      <c r="J86" s="63"/>
      <c r="K86" s="63"/>
      <c r="L86" s="76"/>
    </row>
    <row r="87" spans="2:12" s="60" customFormat="1" ht="14.25">
      <c r="B87" s="33"/>
      <c r="C87" s="34"/>
      <c r="D87" s="85"/>
      <c r="E87" s="35"/>
      <c r="F87" s="117" t="s">
        <v>127</v>
      </c>
      <c r="G87" s="116"/>
      <c r="H87" s="63"/>
      <c r="I87" s="63"/>
      <c r="J87" s="63"/>
      <c r="K87" s="63"/>
      <c r="L87" s="76"/>
    </row>
    <row r="88" spans="2:12" s="60" customFormat="1" ht="26.25" customHeight="1">
      <c r="B88" s="36"/>
      <c r="C88" s="37"/>
      <c r="D88" s="86"/>
      <c r="E88" s="38"/>
      <c r="F88" s="102" t="s">
        <v>128</v>
      </c>
      <c r="G88" s="103" t="s">
        <v>129</v>
      </c>
      <c r="H88" s="63"/>
      <c r="I88" s="63"/>
      <c r="J88" s="63"/>
      <c r="K88" s="63"/>
      <c r="L88" s="76"/>
    </row>
    <row r="89" spans="2:12" s="60" customFormat="1" ht="21.75" customHeight="1">
      <c r="B89" s="87" t="s">
        <v>22</v>
      </c>
      <c r="C89" s="88"/>
      <c r="D89" s="88"/>
      <c r="E89" s="67"/>
      <c r="F89" s="203">
        <v>317</v>
      </c>
      <c r="G89" s="204"/>
      <c r="H89" s="63"/>
      <c r="I89" s="63"/>
      <c r="J89" s="63"/>
      <c r="K89" s="63"/>
      <c r="L89" s="76"/>
    </row>
    <row r="90" spans="2:12" s="60" customFormat="1" ht="21.75" customHeight="1">
      <c r="B90" s="87" t="s">
        <v>23</v>
      </c>
      <c r="C90" s="88"/>
      <c r="D90" s="88"/>
      <c r="E90" s="67"/>
      <c r="F90" s="203">
        <v>10</v>
      </c>
      <c r="G90" s="198">
        <v>10</v>
      </c>
      <c r="H90" s="63"/>
      <c r="I90" s="63"/>
      <c r="J90" s="63"/>
      <c r="K90" s="63"/>
      <c r="L90" s="76"/>
    </row>
    <row r="91" spans="2:12" s="60" customFormat="1" ht="21.75" customHeight="1">
      <c r="B91" s="87" t="s">
        <v>24</v>
      </c>
      <c r="C91" s="88"/>
      <c r="D91" s="88"/>
      <c r="E91" s="67"/>
      <c r="F91" s="203">
        <v>147</v>
      </c>
      <c r="G91" s="203">
        <v>147</v>
      </c>
      <c r="H91" s="63"/>
      <c r="I91" s="63"/>
      <c r="J91" s="63"/>
      <c r="K91" s="63"/>
      <c r="L91" s="76"/>
    </row>
    <row r="92" spans="2:12" s="60" customFormat="1" ht="21.75" customHeight="1">
      <c r="B92" s="87" t="s">
        <v>88</v>
      </c>
      <c r="C92" s="88"/>
      <c r="D92" s="88"/>
      <c r="E92" s="67"/>
      <c r="F92" s="203">
        <v>9</v>
      </c>
      <c r="G92" s="198">
        <v>9</v>
      </c>
      <c r="H92" s="63"/>
      <c r="I92" s="63"/>
      <c r="J92" s="63"/>
      <c r="K92" s="63"/>
      <c r="L92" s="76"/>
    </row>
    <row r="93" spans="2:12" s="60" customFormat="1" ht="21.75" customHeight="1">
      <c r="B93" s="87" t="s">
        <v>25</v>
      </c>
      <c r="C93" s="88"/>
      <c r="D93" s="88"/>
      <c r="E93" s="67"/>
      <c r="F93" s="203">
        <v>275</v>
      </c>
      <c r="G93" s="205"/>
      <c r="H93" s="63"/>
      <c r="I93" s="63"/>
      <c r="J93" s="63"/>
      <c r="K93" s="63"/>
      <c r="L93" s="76"/>
    </row>
    <row r="94" spans="2:12" s="60" customFormat="1" ht="21.75" customHeight="1">
      <c r="B94" s="87" t="s">
        <v>89</v>
      </c>
      <c r="C94" s="88"/>
      <c r="D94" s="88"/>
      <c r="E94" s="67"/>
      <c r="F94" s="203">
        <v>53</v>
      </c>
      <c r="G94" s="203">
        <v>53</v>
      </c>
      <c r="H94" s="63"/>
      <c r="I94" s="63"/>
      <c r="J94" s="63"/>
      <c r="K94" s="63"/>
      <c r="L94" s="76"/>
    </row>
    <row r="95" spans="2:12" s="60" customFormat="1" ht="21.75" customHeight="1">
      <c r="B95" s="87" t="s">
        <v>26</v>
      </c>
      <c r="C95" s="88"/>
      <c r="D95" s="88"/>
      <c r="E95" s="67"/>
      <c r="F95" s="203">
        <v>69</v>
      </c>
      <c r="G95" s="203">
        <v>69</v>
      </c>
      <c r="H95" s="63"/>
      <c r="I95" s="63"/>
      <c r="J95" s="63"/>
      <c r="K95" s="63"/>
      <c r="L95" s="76"/>
    </row>
    <row r="96" spans="2:12" s="60" customFormat="1" ht="21.75" customHeight="1">
      <c r="B96" s="87" t="s">
        <v>90</v>
      </c>
      <c r="C96" s="88"/>
      <c r="D96" s="88"/>
      <c r="E96" s="67"/>
      <c r="F96" s="203">
        <v>69</v>
      </c>
      <c r="G96" s="198">
        <v>67</v>
      </c>
      <c r="H96" s="63"/>
      <c r="I96" s="63"/>
      <c r="J96" s="63"/>
      <c r="K96" s="63"/>
      <c r="L96" s="76"/>
    </row>
    <row r="97" spans="2:12" s="60" customFormat="1" ht="21.75" customHeight="1">
      <c r="B97" s="87" t="s">
        <v>91</v>
      </c>
      <c r="C97" s="88"/>
      <c r="D97" s="88"/>
      <c r="E97" s="67"/>
      <c r="F97" s="203">
        <v>0</v>
      </c>
      <c r="G97" s="198">
        <v>0</v>
      </c>
      <c r="H97" s="63"/>
      <c r="I97" s="63"/>
      <c r="L97" s="76"/>
    </row>
    <row r="98" spans="2:12" s="60" customFormat="1" ht="21.75" customHeight="1">
      <c r="B98" s="87" t="s">
        <v>43</v>
      </c>
      <c r="C98" s="88"/>
      <c r="D98" s="88"/>
      <c r="E98" s="67"/>
      <c r="F98" s="203">
        <v>40</v>
      </c>
      <c r="G98" s="198">
        <v>32</v>
      </c>
      <c r="L98" s="76"/>
    </row>
    <row r="99" spans="2:12" s="60" customFormat="1" ht="21.75" customHeight="1">
      <c r="B99" s="87" t="s">
        <v>73</v>
      </c>
      <c r="C99" s="88"/>
      <c r="D99" s="88"/>
      <c r="E99" s="67"/>
      <c r="F99" s="203">
        <v>49</v>
      </c>
      <c r="G99" s="198">
        <v>47</v>
      </c>
      <c r="L99" s="76"/>
    </row>
    <row r="100" spans="2:12" s="60" customFormat="1" ht="21.75" customHeight="1">
      <c r="B100" s="87" t="s">
        <v>80</v>
      </c>
      <c r="C100" s="88"/>
      <c r="D100" s="88"/>
      <c r="E100" s="67"/>
      <c r="F100" s="203">
        <v>1</v>
      </c>
      <c r="G100" s="204"/>
      <c r="L100" s="76"/>
    </row>
    <row r="101" spans="2:12" s="60" customFormat="1" ht="21.75" customHeight="1">
      <c r="B101" s="87" t="s">
        <v>85</v>
      </c>
      <c r="C101" s="88"/>
      <c r="D101" s="88"/>
      <c r="E101" s="67"/>
      <c r="F101" s="203">
        <v>16</v>
      </c>
      <c r="G101" s="204"/>
      <c r="L101" s="76"/>
    </row>
    <row r="102" spans="2:12" s="60" customFormat="1" ht="21.75" customHeight="1">
      <c r="B102" s="87" t="s">
        <v>107</v>
      </c>
      <c r="C102" s="88"/>
      <c r="D102" s="88"/>
      <c r="E102" s="67"/>
      <c r="F102" s="203">
        <v>3</v>
      </c>
      <c r="G102" s="204"/>
      <c r="L102" s="76"/>
    </row>
    <row r="103" spans="2:12" s="60" customFormat="1" ht="21.75" customHeight="1">
      <c r="B103" s="89" t="s">
        <v>111</v>
      </c>
      <c r="C103" s="39"/>
      <c r="D103" s="39"/>
      <c r="E103" s="40"/>
      <c r="F103" s="203">
        <v>199</v>
      </c>
      <c r="G103" s="204"/>
      <c r="L103" s="76"/>
    </row>
    <row r="104" spans="1:12" s="60" customFormat="1" ht="10.5" customHeight="1">
      <c r="A104" s="5"/>
      <c r="B104" s="19"/>
      <c r="C104" s="6"/>
      <c r="D104" s="4"/>
      <c r="E104" s="52"/>
      <c r="F104" s="4"/>
      <c r="G104" s="4"/>
      <c r="H104" s="4"/>
      <c r="I104" s="4"/>
      <c r="J104" s="63"/>
      <c r="K104" s="63"/>
      <c r="L104" s="76"/>
    </row>
    <row r="105" spans="2:12" s="60" customFormat="1" ht="18" customHeight="1">
      <c r="B105" s="19" t="s">
        <v>78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76"/>
    </row>
    <row r="106" spans="2:12" s="60" customFormat="1" ht="22.5" customHeight="1">
      <c r="B106" s="87"/>
      <c r="C106" s="88"/>
      <c r="D106" s="88"/>
      <c r="E106" s="67"/>
      <c r="F106" s="101" t="s">
        <v>130</v>
      </c>
      <c r="G106" s="90" t="s">
        <v>131</v>
      </c>
      <c r="H106" s="63"/>
      <c r="I106" s="63"/>
      <c r="L106" s="76"/>
    </row>
    <row r="107" spans="2:12" s="60" customFormat="1" ht="22.5" customHeight="1">
      <c r="B107" s="146" t="s">
        <v>76</v>
      </c>
      <c r="C107" s="147"/>
      <c r="D107" s="148"/>
      <c r="E107" s="149"/>
      <c r="F107" s="206">
        <v>50</v>
      </c>
      <c r="G107" s="181">
        <v>3082</v>
      </c>
      <c r="L107" s="76"/>
    </row>
    <row r="108" spans="2:12" s="60" customFormat="1" ht="22.5" customHeight="1">
      <c r="B108" s="143" t="s">
        <v>45</v>
      </c>
      <c r="C108" s="144"/>
      <c r="D108" s="144"/>
      <c r="E108" s="145"/>
      <c r="F108" s="206">
        <v>148</v>
      </c>
      <c r="G108" s="181">
        <v>2316</v>
      </c>
      <c r="J108" s="41"/>
      <c r="K108" s="41"/>
      <c r="L108" s="76"/>
    </row>
    <row r="109" spans="2:12" s="41" customFormat="1" ht="27.75" customHeight="1">
      <c r="B109" s="143" t="s">
        <v>44</v>
      </c>
      <c r="C109" s="144"/>
      <c r="D109" s="144"/>
      <c r="E109" s="145"/>
      <c r="F109" s="206">
        <v>22</v>
      </c>
      <c r="G109" s="181">
        <v>621</v>
      </c>
      <c r="J109" s="63"/>
      <c r="K109" s="63"/>
      <c r="L109" s="76"/>
    </row>
    <row r="110" spans="2:12" s="60" customFormat="1" ht="22.5" customHeight="1">
      <c r="B110" s="143" t="s">
        <v>46</v>
      </c>
      <c r="C110" s="144"/>
      <c r="D110" s="144"/>
      <c r="E110" s="145"/>
      <c r="F110" s="206">
        <v>60</v>
      </c>
      <c r="G110" s="181">
        <v>4869</v>
      </c>
      <c r="H110" s="63"/>
      <c r="I110" s="63"/>
      <c r="J110" s="63"/>
      <c r="K110" s="63"/>
      <c r="L110" s="76"/>
    </row>
    <row r="111" spans="2:12" s="60" customFormat="1" ht="22.5" customHeight="1">
      <c r="B111" s="28" t="s">
        <v>47</v>
      </c>
      <c r="C111" s="88"/>
      <c r="D111" s="88"/>
      <c r="E111" s="67"/>
      <c r="F111" s="206">
        <v>34</v>
      </c>
      <c r="G111" s="181">
        <v>2770</v>
      </c>
      <c r="H111" s="63"/>
      <c r="I111" s="63"/>
      <c r="J111" s="63"/>
      <c r="K111" s="63"/>
      <c r="L111" s="76"/>
    </row>
    <row r="112" spans="2:12" s="60" customFormat="1" ht="22.5" customHeight="1">
      <c r="B112" s="140" t="s">
        <v>118</v>
      </c>
      <c r="C112" s="141"/>
      <c r="D112" s="141"/>
      <c r="E112" s="142"/>
      <c r="F112" s="206">
        <v>10</v>
      </c>
      <c r="G112" s="181">
        <v>575</v>
      </c>
      <c r="H112" s="63"/>
      <c r="I112" s="63"/>
      <c r="J112" s="63"/>
      <c r="K112" s="63"/>
      <c r="L112" s="76"/>
    </row>
    <row r="113" spans="2:12" s="60" customFormat="1" ht="22.5" customHeight="1">
      <c r="B113" s="28" t="s">
        <v>21</v>
      </c>
      <c r="C113" s="88"/>
      <c r="D113" s="88"/>
      <c r="E113" s="67"/>
      <c r="F113" s="206">
        <v>2</v>
      </c>
      <c r="G113" s="181">
        <v>23</v>
      </c>
      <c r="H113" s="63"/>
      <c r="I113" s="63"/>
      <c r="J113" s="63"/>
      <c r="K113" s="63"/>
      <c r="L113" s="76"/>
    </row>
    <row r="114" spans="2:12" s="42" customFormat="1" ht="15" customHeight="1">
      <c r="B114" s="207" t="s">
        <v>139</v>
      </c>
      <c r="C114" s="208"/>
      <c r="D114" s="208"/>
      <c r="E114" s="208"/>
      <c r="F114" s="208"/>
      <c r="G114" s="208"/>
      <c r="H114" s="208"/>
      <c r="I114" s="208"/>
      <c r="J114" s="43"/>
      <c r="K114" s="43"/>
      <c r="L114" s="76"/>
    </row>
    <row r="115" spans="2:12" s="42" customFormat="1" ht="15" customHeight="1">
      <c r="B115" s="43" t="s">
        <v>121</v>
      </c>
      <c r="C115" s="43"/>
      <c r="D115" s="43"/>
      <c r="E115" s="43"/>
      <c r="F115" s="43"/>
      <c r="G115" s="44"/>
      <c r="H115" s="43"/>
      <c r="I115" s="43"/>
      <c r="J115" s="43"/>
      <c r="K115" s="43"/>
      <c r="L115" s="76"/>
    </row>
    <row r="116" spans="1:12" s="60" customFormat="1" ht="22.5" customHeight="1">
      <c r="A116" s="45" t="s">
        <v>39</v>
      </c>
      <c r="B116" s="19"/>
      <c r="C116" s="63"/>
      <c r="D116" s="63"/>
      <c r="E116" s="63"/>
      <c r="F116" s="63"/>
      <c r="G116" s="63"/>
      <c r="H116" s="63"/>
      <c r="I116" s="63"/>
      <c r="J116" s="63"/>
      <c r="K116" s="63"/>
      <c r="L116" s="76"/>
    </row>
    <row r="117" spans="1:12" s="60" customFormat="1" ht="22.5" customHeight="1">
      <c r="A117" s="46"/>
      <c r="B117" s="19"/>
      <c r="C117" s="63"/>
      <c r="D117" s="63"/>
      <c r="E117" s="63"/>
      <c r="F117" s="63"/>
      <c r="G117" s="63"/>
      <c r="H117" s="63"/>
      <c r="I117" s="63"/>
      <c r="J117" s="63"/>
      <c r="K117" s="63"/>
      <c r="L117" s="76"/>
    </row>
    <row r="118" spans="1:12" s="60" customFormat="1" ht="22.5" customHeight="1">
      <c r="A118" s="3" t="s">
        <v>69</v>
      </c>
      <c r="B118" s="55"/>
      <c r="C118" s="54"/>
      <c r="D118" s="56"/>
      <c r="E118" s="56"/>
      <c r="F118" s="54"/>
      <c r="G118" s="54"/>
      <c r="H118" s="54"/>
      <c r="I118" s="91" t="str">
        <f>I5</f>
        <v>令和4年7月</v>
      </c>
      <c r="J118" s="54" t="s">
        <v>81</v>
      </c>
      <c r="K118" s="54"/>
      <c r="L118" s="76"/>
    </row>
    <row r="119" spans="1:12" s="60" customFormat="1" ht="22.5" customHeight="1">
      <c r="A119" s="47"/>
      <c r="B119" s="48"/>
      <c r="C119" s="92" t="s">
        <v>28</v>
      </c>
      <c r="D119" s="92" t="s">
        <v>29</v>
      </c>
      <c r="E119" s="92" t="s">
        <v>30</v>
      </c>
      <c r="F119" s="92" t="s">
        <v>31</v>
      </c>
      <c r="G119" s="93" t="s">
        <v>32</v>
      </c>
      <c r="H119" s="93" t="s">
        <v>33</v>
      </c>
      <c r="I119" s="92" t="s">
        <v>34</v>
      </c>
      <c r="J119" s="92" t="s">
        <v>27</v>
      </c>
      <c r="K119" s="94"/>
      <c r="L119" s="76"/>
    </row>
    <row r="120" spans="1:13" s="98" customFormat="1" ht="22.5" customHeight="1">
      <c r="A120" s="47"/>
      <c r="B120" s="90" t="s">
        <v>35</v>
      </c>
      <c r="C120" s="209">
        <v>35306</v>
      </c>
      <c r="D120" s="209">
        <v>52644</v>
      </c>
      <c r="E120" s="209">
        <v>60276</v>
      </c>
      <c r="F120" s="209">
        <v>26471</v>
      </c>
      <c r="G120" s="210">
        <v>23258</v>
      </c>
      <c r="H120" s="210">
        <v>75492</v>
      </c>
      <c r="I120" s="209">
        <v>18149</v>
      </c>
      <c r="J120" s="209">
        <f>SUM(C120:I120)</f>
        <v>291596</v>
      </c>
      <c r="K120" s="95"/>
      <c r="L120" s="76"/>
      <c r="M120" s="97">
        <f>J120-E8</f>
        <v>0</v>
      </c>
    </row>
    <row r="121" spans="1:13" s="98" customFormat="1" ht="22.5" customHeight="1">
      <c r="A121" s="47"/>
      <c r="B121" s="55"/>
      <c r="C121" s="99"/>
      <c r="D121" s="56"/>
      <c r="E121" s="99"/>
      <c r="F121" s="99"/>
      <c r="G121" s="99"/>
      <c r="H121" s="99"/>
      <c r="I121" s="99"/>
      <c r="J121" s="99"/>
      <c r="K121" s="99"/>
      <c r="L121" s="76"/>
      <c r="M121" s="96"/>
    </row>
    <row r="122" spans="1:13" ht="22.5" customHeight="1">
      <c r="A122" s="47"/>
      <c r="B122" s="55"/>
      <c r="C122" s="99"/>
      <c r="D122" s="56"/>
      <c r="E122" s="99"/>
      <c r="F122" s="99"/>
      <c r="G122" s="99"/>
      <c r="H122" s="99"/>
      <c r="I122" s="99"/>
      <c r="J122" s="99"/>
      <c r="K122" s="99"/>
      <c r="M122" s="96"/>
    </row>
    <row r="123" spans="1:13" ht="22.5" customHeight="1">
      <c r="A123" s="5" t="s">
        <v>70</v>
      </c>
      <c r="B123" s="55"/>
      <c r="C123" s="54"/>
      <c r="D123" s="56"/>
      <c r="E123" s="56"/>
      <c r="F123" s="54"/>
      <c r="G123" s="54"/>
      <c r="H123" s="75"/>
      <c r="I123" s="91" t="str">
        <f>K10</f>
        <v>令和4年7月</v>
      </c>
      <c r="J123" s="54" t="s">
        <v>81</v>
      </c>
      <c r="K123" s="54"/>
      <c r="M123" s="96"/>
    </row>
    <row r="124" spans="1:13" ht="22.5" customHeight="1">
      <c r="A124" s="47"/>
      <c r="B124" s="100"/>
      <c r="C124" s="92" t="str">
        <f aca="true" t="shared" si="4" ref="C124:J124">C119</f>
        <v>門司区</v>
      </c>
      <c r="D124" s="92" t="str">
        <f t="shared" si="4"/>
        <v>小倉北区</v>
      </c>
      <c r="E124" s="92" t="str">
        <f t="shared" si="4"/>
        <v>小倉南区</v>
      </c>
      <c r="F124" s="92" t="str">
        <f t="shared" si="4"/>
        <v>若松区</v>
      </c>
      <c r="G124" s="92" t="str">
        <f t="shared" si="4"/>
        <v>八幡東区</v>
      </c>
      <c r="H124" s="92" t="str">
        <f t="shared" si="4"/>
        <v>八幡西区</v>
      </c>
      <c r="I124" s="92" t="str">
        <f t="shared" si="4"/>
        <v>戸畑区</v>
      </c>
      <c r="J124" s="92" t="str">
        <f t="shared" si="4"/>
        <v>全市</v>
      </c>
      <c r="K124" s="94"/>
      <c r="M124" s="96"/>
    </row>
    <row r="125" spans="1:13" ht="22.5" customHeight="1">
      <c r="A125" s="47"/>
      <c r="B125" s="90" t="s">
        <v>97</v>
      </c>
      <c r="C125" s="209">
        <v>914</v>
      </c>
      <c r="D125" s="209">
        <v>1219</v>
      </c>
      <c r="E125" s="209">
        <v>1666</v>
      </c>
      <c r="F125" s="209">
        <v>472</v>
      </c>
      <c r="G125" s="209">
        <v>635</v>
      </c>
      <c r="H125" s="209">
        <v>1846</v>
      </c>
      <c r="I125" s="209">
        <v>608</v>
      </c>
      <c r="J125" s="209">
        <f>SUM(C125:I125)</f>
        <v>7360</v>
      </c>
      <c r="K125" s="95"/>
      <c r="M125" s="97">
        <f>J125-C18</f>
        <v>0</v>
      </c>
    </row>
    <row r="126" spans="1:13" ht="22.5" customHeight="1">
      <c r="A126" s="47"/>
      <c r="B126" s="90" t="s">
        <v>71</v>
      </c>
      <c r="C126" s="209">
        <v>1196</v>
      </c>
      <c r="D126" s="209">
        <v>1740</v>
      </c>
      <c r="E126" s="209">
        <v>1942</v>
      </c>
      <c r="F126" s="209">
        <v>896</v>
      </c>
      <c r="G126" s="209">
        <v>842</v>
      </c>
      <c r="H126" s="209">
        <v>2428</v>
      </c>
      <c r="I126" s="209">
        <v>619</v>
      </c>
      <c r="J126" s="209">
        <f aca="true" t="shared" si="5" ref="J126:J132">SUM(C126:I126)</f>
        <v>9663</v>
      </c>
      <c r="K126" s="95"/>
      <c r="M126" s="97">
        <f>J126-D18</f>
        <v>0</v>
      </c>
    </row>
    <row r="127" spans="1:13" ht="22.5" customHeight="1">
      <c r="A127" s="47"/>
      <c r="B127" s="90" t="s">
        <v>0</v>
      </c>
      <c r="C127" s="209">
        <v>1729</v>
      </c>
      <c r="D127" s="209">
        <v>2619</v>
      </c>
      <c r="E127" s="209">
        <v>2877</v>
      </c>
      <c r="F127" s="209">
        <v>1287</v>
      </c>
      <c r="G127" s="209">
        <v>1383</v>
      </c>
      <c r="H127" s="209">
        <v>3934</v>
      </c>
      <c r="I127" s="209">
        <v>1204</v>
      </c>
      <c r="J127" s="209">
        <f t="shared" si="5"/>
        <v>15033</v>
      </c>
      <c r="K127" s="95"/>
      <c r="M127" s="97">
        <f>J127-F18</f>
        <v>0</v>
      </c>
    </row>
    <row r="128" spans="1:13" ht="22.5" customHeight="1">
      <c r="A128" s="47"/>
      <c r="B128" s="90" t="s">
        <v>1</v>
      </c>
      <c r="C128" s="209">
        <v>1570</v>
      </c>
      <c r="D128" s="209">
        <v>2242</v>
      </c>
      <c r="E128" s="209">
        <v>2213</v>
      </c>
      <c r="F128" s="209">
        <v>1166</v>
      </c>
      <c r="G128" s="209">
        <v>986</v>
      </c>
      <c r="H128" s="209">
        <v>3020</v>
      </c>
      <c r="I128" s="209">
        <v>704</v>
      </c>
      <c r="J128" s="209">
        <f t="shared" si="5"/>
        <v>11901</v>
      </c>
      <c r="K128" s="95"/>
      <c r="M128" s="97">
        <f>J128-G18</f>
        <v>0</v>
      </c>
    </row>
    <row r="129" spans="1:13" ht="22.5" customHeight="1">
      <c r="A129" s="47"/>
      <c r="B129" s="90" t="s">
        <v>2</v>
      </c>
      <c r="C129" s="209">
        <v>1236</v>
      </c>
      <c r="D129" s="209">
        <v>1683</v>
      </c>
      <c r="E129" s="209">
        <v>1706</v>
      </c>
      <c r="F129" s="209">
        <v>982</v>
      </c>
      <c r="G129" s="209">
        <v>848</v>
      </c>
      <c r="H129" s="209">
        <v>2519</v>
      </c>
      <c r="I129" s="209">
        <v>572</v>
      </c>
      <c r="J129" s="209">
        <f t="shared" si="5"/>
        <v>9546</v>
      </c>
      <c r="K129" s="95"/>
      <c r="M129" s="97">
        <f>J129-H18</f>
        <v>0</v>
      </c>
    </row>
    <row r="130" spans="1:13" ht="22.5" customHeight="1">
      <c r="A130" s="47"/>
      <c r="B130" s="90" t="s">
        <v>3</v>
      </c>
      <c r="C130" s="209">
        <v>971</v>
      </c>
      <c r="D130" s="209">
        <v>1492</v>
      </c>
      <c r="E130" s="209">
        <v>1618</v>
      </c>
      <c r="F130" s="209">
        <v>736</v>
      </c>
      <c r="G130" s="209">
        <v>717</v>
      </c>
      <c r="H130" s="209">
        <v>2055</v>
      </c>
      <c r="I130" s="209">
        <v>532</v>
      </c>
      <c r="J130" s="209">
        <f t="shared" si="5"/>
        <v>8121</v>
      </c>
      <c r="K130" s="95"/>
      <c r="M130" s="97">
        <f>J130-I18</f>
        <v>0</v>
      </c>
    </row>
    <row r="131" spans="1:13" ht="22.5" customHeight="1">
      <c r="A131" s="47"/>
      <c r="B131" s="90" t="s">
        <v>4</v>
      </c>
      <c r="C131" s="209">
        <v>597</v>
      </c>
      <c r="D131" s="209">
        <v>908</v>
      </c>
      <c r="E131" s="209">
        <v>965</v>
      </c>
      <c r="F131" s="209">
        <v>437</v>
      </c>
      <c r="G131" s="209">
        <v>414</v>
      </c>
      <c r="H131" s="209">
        <v>1191</v>
      </c>
      <c r="I131" s="209">
        <v>348</v>
      </c>
      <c r="J131" s="209">
        <f t="shared" si="5"/>
        <v>4860</v>
      </c>
      <c r="K131" s="95"/>
      <c r="M131" s="97">
        <f>J131-J18</f>
        <v>0</v>
      </c>
    </row>
    <row r="132" spans="1:13" ht="22.5" customHeight="1">
      <c r="A132" s="47"/>
      <c r="B132" s="90" t="s">
        <v>36</v>
      </c>
      <c r="C132" s="209">
        <f>SUM(C125:C131)</f>
        <v>8213</v>
      </c>
      <c r="D132" s="209">
        <f aca="true" t="shared" si="6" ref="D132:I132">SUM(D125:D131)</f>
        <v>11903</v>
      </c>
      <c r="E132" s="209">
        <f t="shared" si="6"/>
        <v>12987</v>
      </c>
      <c r="F132" s="209">
        <f t="shared" si="6"/>
        <v>5976</v>
      </c>
      <c r="G132" s="209">
        <f t="shared" si="6"/>
        <v>5825</v>
      </c>
      <c r="H132" s="209">
        <f t="shared" si="6"/>
        <v>16993</v>
      </c>
      <c r="I132" s="209">
        <f t="shared" si="6"/>
        <v>4587</v>
      </c>
      <c r="J132" s="209">
        <f t="shared" si="5"/>
        <v>66484</v>
      </c>
      <c r="K132" s="95"/>
      <c r="M132" s="97">
        <f>J132-L18</f>
        <v>0</v>
      </c>
    </row>
    <row r="133" spans="1:13" ht="22.5" customHeight="1">
      <c r="A133" s="47"/>
      <c r="B133" s="55"/>
      <c r="C133" s="99"/>
      <c r="D133" s="52"/>
      <c r="E133" s="66"/>
      <c r="F133" s="66"/>
      <c r="G133" s="66"/>
      <c r="H133" s="66"/>
      <c r="I133" s="66"/>
      <c r="J133" s="66"/>
      <c r="K133" s="66"/>
      <c r="M133" s="96"/>
    </row>
    <row r="134" spans="1:13" ht="22.5" customHeight="1">
      <c r="A134" s="47"/>
      <c r="B134" s="55"/>
      <c r="C134" s="99"/>
      <c r="D134" s="56"/>
      <c r="E134" s="99"/>
      <c r="F134" s="99"/>
      <c r="G134" s="99"/>
      <c r="H134" s="99"/>
      <c r="I134" s="99"/>
      <c r="J134" s="99"/>
      <c r="K134" s="99"/>
      <c r="M134" s="76"/>
    </row>
    <row r="135" spans="1:13" ht="22.5" customHeight="1">
      <c r="A135" s="5" t="s">
        <v>109</v>
      </c>
      <c r="B135" s="55"/>
      <c r="C135" s="54"/>
      <c r="D135" s="56"/>
      <c r="E135" s="56"/>
      <c r="F135" s="54"/>
      <c r="G135" s="54"/>
      <c r="I135" s="54" t="str">
        <f>I20</f>
        <v>令和4年5月利用分</v>
      </c>
      <c r="J135" s="54"/>
      <c r="K135" s="54"/>
      <c r="M135" s="76"/>
    </row>
    <row r="136" spans="1:13" ht="22.5" customHeight="1">
      <c r="A136" s="47"/>
      <c r="B136" s="100"/>
      <c r="C136" s="93" t="str">
        <f aca="true" t="shared" si="7" ref="C136:J136">C119</f>
        <v>門司区</v>
      </c>
      <c r="D136" s="93" t="str">
        <f t="shared" si="7"/>
        <v>小倉北区</v>
      </c>
      <c r="E136" s="93" t="str">
        <f>E119</f>
        <v>小倉南区</v>
      </c>
      <c r="F136" s="93" t="str">
        <f t="shared" si="7"/>
        <v>若松区</v>
      </c>
      <c r="G136" s="93" t="str">
        <f t="shared" si="7"/>
        <v>八幡東区</v>
      </c>
      <c r="H136" s="93" t="str">
        <f t="shared" si="7"/>
        <v>八幡西区</v>
      </c>
      <c r="I136" s="92" t="str">
        <f t="shared" si="7"/>
        <v>戸畑区</v>
      </c>
      <c r="J136" s="92" t="str">
        <f t="shared" si="7"/>
        <v>全市</v>
      </c>
      <c r="K136" s="94"/>
      <c r="M136" s="76"/>
    </row>
    <row r="137" spans="1:13" ht="22.5" customHeight="1">
      <c r="A137" s="47"/>
      <c r="B137" s="90" t="s">
        <v>37</v>
      </c>
      <c r="C137" s="209">
        <v>4272</v>
      </c>
      <c r="D137" s="209">
        <v>6788</v>
      </c>
      <c r="E137" s="209">
        <v>7441</v>
      </c>
      <c r="F137" s="209">
        <v>3377</v>
      </c>
      <c r="G137" s="209">
        <v>3345</v>
      </c>
      <c r="H137" s="209">
        <v>10103</v>
      </c>
      <c r="I137" s="209">
        <v>2522</v>
      </c>
      <c r="J137" s="209">
        <f>SUM(C137:I137)</f>
        <v>37848</v>
      </c>
      <c r="K137" s="95"/>
      <c r="M137" s="97">
        <f>J137-J22</f>
        <v>0</v>
      </c>
    </row>
    <row r="138" spans="1:13" ht="22.5" customHeight="1">
      <c r="A138" s="47"/>
      <c r="B138" s="90" t="s">
        <v>72</v>
      </c>
      <c r="C138" s="209">
        <v>895</v>
      </c>
      <c r="D138" s="209">
        <v>1736</v>
      </c>
      <c r="E138" s="209">
        <v>1432</v>
      </c>
      <c r="F138" s="209">
        <v>866</v>
      </c>
      <c r="G138" s="209">
        <v>780</v>
      </c>
      <c r="H138" s="209">
        <v>2283</v>
      </c>
      <c r="I138" s="209">
        <v>581</v>
      </c>
      <c r="J138" s="209">
        <f>SUM(C138:I138)</f>
        <v>8573</v>
      </c>
      <c r="K138" s="95"/>
      <c r="M138" s="97">
        <f>J138-J26</f>
        <v>0</v>
      </c>
    </row>
    <row r="139" spans="1:13" ht="22.5" customHeight="1">
      <c r="A139" s="47"/>
      <c r="B139" s="90" t="s">
        <v>38</v>
      </c>
      <c r="C139" s="209">
        <v>1151</v>
      </c>
      <c r="D139" s="209">
        <v>1390</v>
      </c>
      <c r="E139" s="209">
        <v>1550</v>
      </c>
      <c r="F139" s="209">
        <v>859</v>
      </c>
      <c r="G139" s="209">
        <v>754</v>
      </c>
      <c r="H139" s="209">
        <v>1936</v>
      </c>
      <c r="I139" s="209">
        <v>594</v>
      </c>
      <c r="J139" s="209">
        <f>SUM(C139:I139)</f>
        <v>8234</v>
      </c>
      <c r="K139" s="95"/>
      <c r="M139" s="97">
        <f>J139-J30</f>
        <v>0</v>
      </c>
    </row>
    <row r="140" spans="1:11" ht="22.5" customHeight="1">
      <c r="A140" s="60"/>
      <c r="B140" s="19"/>
      <c r="C140" s="63"/>
      <c r="D140" s="63"/>
      <c r="E140" s="63"/>
      <c r="F140" s="63"/>
      <c r="G140" s="63"/>
      <c r="H140" s="63"/>
      <c r="I140" s="63"/>
      <c r="J140" s="63"/>
      <c r="K140" s="63"/>
    </row>
    <row r="141" spans="1:11" ht="22.5" customHeight="1">
      <c r="A141" s="98"/>
      <c r="B141" s="49"/>
      <c r="C141" s="96"/>
      <c r="D141" s="96"/>
      <c r="E141" s="96"/>
      <c r="F141" s="96"/>
      <c r="G141" s="96"/>
      <c r="H141" s="96"/>
      <c r="I141" s="96"/>
      <c r="J141" s="96"/>
      <c r="K141" s="96"/>
    </row>
  </sheetData>
  <sheetProtection/>
  <mergeCells count="59">
    <mergeCell ref="L11:L12"/>
    <mergeCell ref="A1:L1"/>
    <mergeCell ref="A2:L2"/>
    <mergeCell ref="C6:C7"/>
    <mergeCell ref="D6:D7"/>
    <mergeCell ref="G7:H7"/>
    <mergeCell ref="E6:F7"/>
    <mergeCell ref="I7:J7"/>
    <mergeCell ref="A6:B7"/>
    <mergeCell ref="K7:L7"/>
    <mergeCell ref="K8:L8"/>
    <mergeCell ref="I8:J8"/>
    <mergeCell ref="A8:B8"/>
    <mergeCell ref="E8:F8"/>
    <mergeCell ref="J6:L6"/>
    <mergeCell ref="G8:H8"/>
    <mergeCell ref="A25:B25"/>
    <mergeCell ref="B76:C76"/>
    <mergeCell ref="A18:B18"/>
    <mergeCell ref="A29:B29"/>
    <mergeCell ref="B78:C78"/>
    <mergeCell ref="A13:B13"/>
    <mergeCell ref="A17:B17"/>
    <mergeCell ref="A35:E35"/>
    <mergeCell ref="C11:E11"/>
    <mergeCell ref="A11:B12"/>
    <mergeCell ref="F11:K11"/>
    <mergeCell ref="A30:B30"/>
    <mergeCell ref="B43:F44"/>
    <mergeCell ref="B77:C77"/>
    <mergeCell ref="A22:B22"/>
    <mergeCell ref="A21:B21"/>
    <mergeCell ref="B73:E73"/>
    <mergeCell ref="A26:B26"/>
    <mergeCell ref="G43:G44"/>
    <mergeCell ref="H43:H44"/>
    <mergeCell ref="B112:E112"/>
    <mergeCell ref="B110:E110"/>
    <mergeCell ref="B109:E109"/>
    <mergeCell ref="B107:E107"/>
    <mergeCell ref="B108:E108"/>
    <mergeCell ref="B74:L74"/>
    <mergeCell ref="B79:C79"/>
    <mergeCell ref="M39:O39"/>
    <mergeCell ref="M40:R40"/>
    <mergeCell ref="B37:D38"/>
    <mergeCell ref="E37:H37"/>
    <mergeCell ref="B39:D39"/>
    <mergeCell ref="B40:E40"/>
    <mergeCell ref="B114:I114"/>
    <mergeCell ref="M33:Q33"/>
    <mergeCell ref="M34:Q34"/>
    <mergeCell ref="S34:S35"/>
    <mergeCell ref="M35:Q35"/>
    <mergeCell ref="A33:E33"/>
    <mergeCell ref="A34:E34"/>
    <mergeCell ref="G34:G35"/>
    <mergeCell ref="M37:O38"/>
    <mergeCell ref="P37:S37"/>
  </mergeCells>
  <printOptions/>
  <pageMargins left="0.7086614173228347" right="0.7086614173228347" top="0.7480314960629921" bottom="0.7480314960629921" header="0.31496062992125984" footer="0.31496062992125984"/>
  <pageSetup cellComments="asDisplayed" fitToHeight="0" fitToWidth="1" horizontalDpi="600" verticalDpi="600" orientation="portrait" paperSize="9" scale="84" r:id="rId3"/>
  <rowBreaks count="3" manualBreakCount="3">
    <brk id="35" max="11" man="1"/>
    <brk id="74" max="11" man="1"/>
    <brk id="11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2022-07-19T09:55:06Z</cp:lastPrinted>
  <dcterms:created xsi:type="dcterms:W3CDTF">2003-06-07T07:59:20Z</dcterms:created>
  <dcterms:modified xsi:type="dcterms:W3CDTF">2022-08-31T04:24:32Z</dcterms:modified>
  <cp:category/>
  <cp:version/>
  <cp:contentType/>
  <cp:contentStatus/>
</cp:coreProperties>
</file>