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'実施状況'!$A$1:$L$139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L75" authorId="0">
      <text>
        <r>
          <rPr>
            <b/>
            <sz val="9"/>
            <rFont val="MS P ゴシック"/>
            <family val="3"/>
          </rPr>
          <t>保険係に何年賦課分か尋ねる</t>
        </r>
      </text>
    </comment>
  </commentList>
</comments>
</file>

<file path=xl/sharedStrings.xml><?xml version="1.0" encoding="utf-8"?>
<sst xmlns="http://schemas.openxmlformats.org/spreadsheetml/2006/main" count="186" uniqueCount="140">
  <si>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</si>
  <si>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</si>
  <si>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</si>
  <si>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</si>
  <si>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</si>
  <si>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</si>
  <si>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</si>
  <si>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</si>
  <si>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</si>
  <si>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</si>
  <si>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</si>
  <si>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</si>
  <si>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</si>
  <si>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</si>
  <si>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</si>
  <si>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</si>
  <si>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</si>
  <si>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</si>
  <si>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</si>
  <si>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</si>
  <si>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</si>
  <si>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</si>
  <si>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</si>
  <si>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</si>
  <si>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</si>
  <si>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</si>
  <si>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</si>
  <si>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</si>
  <si>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</si>
  <si>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</si>
  <si>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</si>
  <si>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</si>
  <si>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</si>
  <si>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</si>
  <si>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</si>
  <si>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</si>
  <si>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</si>
  <si>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</si>
  <si>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</si>
  <si>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</si>
  <si>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</si>
  <si>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</si>
  <si>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</si>
  <si>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</si>
  <si>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</si>
  <si>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</si>
  <si>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</si>
  <si>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</si>
  <si>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</si>
  <si>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</si>
  <si>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</si>
  <si>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</si>
  <si>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</si>
  <si>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</si>
  <si>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</si>
  <si>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</si>
  <si>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</si>
  <si>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</si>
  <si>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</si>
  <si>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</si>
  <si>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</si>
  <si>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</si>
  <si>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</si>
  <si>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</si>
  <si>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</si>
  <si>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</si>
  <si>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</si>
  <si>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</si>
  <si>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</si>
  <si>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</si>
  <si>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</si>
  <si>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</si>
  <si>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</si>
  <si>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</si>
  <si>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</si>
  <si>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</si>
  <si>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</si>
  <si>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</si>
  <si>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</si>
  <si>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</si>
  <si>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</si>
  <si>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</si>
  <si>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</si>
  <si>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</si>
  <si>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</si>
  <si>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</si>
  <si>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</si>
  <si>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</si>
  <si>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</si>
  <si>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</si>
  <si>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</si>
  <si>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</si>
  <si>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</si>
  <si>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</si>
  <si>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</si>
  <si>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</si>
  <si>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</si>
  <si>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</si>
  <si>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</si>
  <si>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</si>
  <si>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</si>
  <si>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</si>
  <si>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</si>
  <si>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</si>
  <si>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</si>
  <si>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</si>
  <si>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</si>
  <si>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</si>
  <si>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</si>
  <si>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</si>
  <si>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</si>
  <si>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</si>
  <si>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</si>
  <si>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</si>
  <si>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</si>
  <si>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</si>
  <si>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</si>
  <si>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</si>
  <si>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</si>
  <si>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</si>
  <si>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 xml:space="preserve"> </t>
  </si>
  <si>
    <t>＊ 施設・事業所数は市内に所在する分の集計。みなし指定分は含まない。(但し、通所リハビリテーションを除く)</t>
  </si>
  <si>
    <t>＊市外からの転入者数を除く。</t>
  </si>
  <si>
    <t>利用者数</t>
  </si>
  <si>
    <t xml:space="preserve"> 居宅サービス利用者（地域密着型を含む）</t>
  </si>
  <si>
    <t>＜参考＞サービス利用者数[実人数]</t>
  </si>
  <si>
    <t>事業所数</t>
  </si>
  <si>
    <t>介護
サービス</t>
  </si>
  <si>
    <t>介護予防
サービス</t>
  </si>
  <si>
    <t>施設数</t>
  </si>
  <si>
    <t>定員数</t>
  </si>
  <si>
    <t>令和5年5月</t>
  </si>
  <si>
    <t>＊令和5年5月12日現在</t>
  </si>
  <si>
    <t>令和5年5月1日現在</t>
  </si>
  <si>
    <r>
      <t>（令和5年5月分</t>
    </r>
    <r>
      <rPr>
        <sz val="14"/>
        <color indexed="8"/>
        <rFont val="ＭＳ Ｐゴシック"/>
        <family val="3"/>
      </rPr>
      <t>速報値</t>
    </r>
    <r>
      <rPr>
        <sz val="11"/>
        <color indexed="8"/>
        <rFont val="ＭＳ Ｐゴシック"/>
        <family val="3"/>
      </rPr>
      <t>）</t>
    </r>
  </si>
  <si>
    <t>令和5年3月利用分</t>
  </si>
  <si>
    <r>
      <t xml:space="preserve"> 施設サービス利用者</t>
    </r>
    <r>
      <rPr>
        <sz val="10"/>
        <color indexed="8"/>
        <rFont val="ＭＳ Ｐゴシック"/>
        <family val="3"/>
      </rPr>
      <t>（地域密着型特養を含む）　　</t>
    </r>
    <r>
      <rPr>
        <sz val="11"/>
        <color indexed="8"/>
        <rFont val="ＭＳ Ｐゴシック"/>
        <family val="3"/>
      </rPr>
      <t>　　　　　　　　　　　</t>
    </r>
  </si>
  <si>
    <t>＊現物給付（ 4月審査分）、償還給付（ 4月支出決定分）　
＊各サービスは介護サービス・予防サービスを合わせたもの
＊四捨五入表示のため、合計等が合わない場合がある　
＊利用者数は、１人で複数サービスを利用している人も含まれるため、重複している場合がある</t>
  </si>
  <si>
    <t>８ 第1号被保険者の保険料収納状況（令和4年度賦課分）</t>
  </si>
  <si>
    <t>＊ 介護予防特定施設入居者生活介護(施設数49)、介護予防認知症対応型共同生活介護（施設数148）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</si>
</sst>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20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179" fontId="52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right" vertical="center" shrinkToFit="1"/>
    </xf>
    <xf numFmtId="0" fontId="53" fillId="33" borderId="11" xfId="0" applyFont="1" applyFill="1" applyBorder="1" applyAlignment="1">
      <alignment horizont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179" fontId="52" fillId="0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179" fontId="52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top"/>
    </xf>
    <xf numFmtId="0" fontId="53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7" fillId="0" borderId="0" xfId="0" applyFont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 shrinkToFit="1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Fill="1" applyAlignment="1">
      <alignment horizontal="right" vertical="center"/>
    </xf>
    <xf numFmtId="0" fontId="53" fillId="33" borderId="13" xfId="0" applyFont="1" applyFill="1" applyBorder="1" applyAlignment="1">
      <alignment horizontal="center" vertical="center" shrinkToFit="1"/>
    </xf>
    <xf numFmtId="0" fontId="53" fillId="33" borderId="14" xfId="0" applyFont="1" applyFill="1" applyBorder="1" applyAlignment="1">
      <alignment vertical="center"/>
    </xf>
    <xf numFmtId="0" fontId="53" fillId="33" borderId="15" xfId="0" applyFont="1" applyFill="1" applyBorder="1" applyAlignment="1">
      <alignment horizontal="center" vertical="center" shrinkToFit="1"/>
    </xf>
    <xf numFmtId="0" fontId="53" fillId="33" borderId="16" xfId="0" applyFont="1" applyFill="1" applyBorder="1" applyAlignment="1">
      <alignment horizontal="center" vertical="center" shrinkToFit="1"/>
    </xf>
    <xf numFmtId="0" fontId="53" fillId="33" borderId="11" xfId="0" applyFont="1" applyFill="1" applyBorder="1" applyAlignment="1">
      <alignment horizontal="left" vertical="center" shrinkToFit="1"/>
    </xf>
    <xf numFmtId="0" fontId="53" fillId="33" borderId="17" xfId="0" applyFont="1" applyFill="1" applyBorder="1" applyAlignment="1">
      <alignment vertical="center"/>
    </xf>
    <xf numFmtId="0" fontId="53" fillId="33" borderId="18" xfId="0" applyFont="1" applyFill="1" applyBorder="1" applyAlignment="1">
      <alignment vertical="center"/>
    </xf>
    <xf numFmtId="0" fontId="53" fillId="33" borderId="19" xfId="0" applyFont="1" applyFill="1" applyBorder="1" applyAlignment="1">
      <alignment horizontal="center" vertical="center" shrinkToFit="1"/>
    </xf>
    <xf numFmtId="0" fontId="53" fillId="33" borderId="17" xfId="0" applyFont="1" applyFill="1" applyBorder="1" applyAlignment="1">
      <alignment horizontal="center" vertical="center" shrinkToFit="1"/>
    </xf>
    <xf numFmtId="0" fontId="53" fillId="33" borderId="20" xfId="0" applyFont="1" applyFill="1" applyBorder="1" applyAlignment="1">
      <alignment horizontal="center" vertical="center" shrinkToFit="1"/>
    </xf>
    <xf numFmtId="0" fontId="53" fillId="33" borderId="21" xfId="0" applyFont="1" applyFill="1" applyBorder="1" applyAlignment="1">
      <alignment horizontal="center" vertical="center" shrinkToFit="1"/>
    </xf>
    <xf numFmtId="179" fontId="57" fillId="0" borderId="21" xfId="0" applyNumberFormat="1" applyFont="1" applyFill="1" applyBorder="1" applyAlignment="1">
      <alignment horizontal="right" vertical="center" shrinkToFit="1"/>
    </xf>
    <xf numFmtId="179" fontId="57" fillId="0" borderId="12" xfId="0" applyNumberFormat="1" applyFont="1" applyFill="1" applyBorder="1" applyAlignment="1">
      <alignment horizontal="right" vertical="center" shrinkToFit="1"/>
    </xf>
    <xf numFmtId="179" fontId="57" fillId="0" borderId="22" xfId="0" applyNumberFormat="1" applyFont="1" applyFill="1" applyBorder="1" applyAlignment="1">
      <alignment horizontal="right" vertical="center" shrinkToFit="1"/>
    </xf>
    <xf numFmtId="179" fontId="57" fillId="0" borderId="12" xfId="0" applyNumberFormat="1" applyFont="1" applyFill="1" applyBorder="1" applyAlignment="1">
      <alignment horizontal="right"/>
    </xf>
    <xf numFmtId="0" fontId="53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 shrinkToFit="1"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33" borderId="22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 shrinkToFit="1"/>
    </xf>
    <xf numFmtId="0" fontId="57" fillId="34" borderId="16" xfId="0" applyFont="1" applyFill="1" applyBorder="1" applyAlignment="1">
      <alignment horizontal="center" vertical="center" shrinkToFit="1"/>
    </xf>
    <xf numFmtId="0" fontId="57" fillId="34" borderId="23" xfId="0" applyFont="1" applyFill="1" applyBorder="1" applyAlignment="1">
      <alignment horizontal="center" vertical="center" shrinkToFit="1"/>
    </xf>
    <xf numFmtId="0" fontId="57" fillId="33" borderId="24" xfId="0" applyFont="1" applyFill="1" applyBorder="1" applyAlignment="1">
      <alignment horizontal="center" vertical="center" shrinkToFit="1"/>
    </xf>
    <xf numFmtId="0" fontId="57" fillId="35" borderId="22" xfId="0" applyFont="1" applyFill="1" applyBorder="1" applyAlignment="1">
      <alignment horizontal="center" vertical="center" shrinkToFit="1"/>
    </xf>
    <xf numFmtId="0" fontId="57" fillId="35" borderId="21" xfId="0" applyFont="1" applyFill="1" applyBorder="1" applyAlignment="1">
      <alignment horizontal="center" vertical="center" shrinkToFit="1"/>
    </xf>
    <xf numFmtId="0" fontId="57" fillId="33" borderId="19" xfId="0" applyFont="1" applyFill="1" applyBorder="1" applyAlignment="1">
      <alignment horizontal="center" vertical="center" shrinkToFit="1"/>
    </xf>
    <xf numFmtId="0" fontId="57" fillId="6" borderId="22" xfId="0" applyFont="1" applyFill="1" applyBorder="1" applyAlignment="1">
      <alignment horizontal="center" vertical="center" shrinkToFit="1"/>
    </xf>
    <xf numFmtId="0" fontId="57" fillId="6" borderId="21" xfId="0" applyFont="1" applyFill="1" applyBorder="1" applyAlignment="1">
      <alignment horizontal="center" vertical="center" shrinkToFit="1"/>
    </xf>
    <xf numFmtId="0" fontId="57" fillId="33" borderId="25" xfId="0" applyFont="1" applyFill="1" applyBorder="1" applyAlignment="1">
      <alignment horizontal="center" vertical="center" shrinkToFit="1"/>
    </xf>
    <xf numFmtId="0" fontId="59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179" fontId="57" fillId="0" borderId="26" xfId="0" applyNumberFormat="1" applyFont="1" applyFill="1" applyBorder="1" applyAlignment="1">
      <alignment horizontal="right" vertical="center" shrinkToFit="1"/>
    </xf>
    <xf numFmtId="179" fontId="57" fillId="0" borderId="24" xfId="0" applyNumberFormat="1" applyFont="1" applyFill="1" applyBorder="1" applyAlignment="1">
      <alignment horizontal="right" vertical="center" shrinkToFit="1"/>
    </xf>
    <xf numFmtId="0" fontId="59" fillId="33" borderId="27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 wrapText="1"/>
    </xf>
    <xf numFmtId="179" fontId="57" fillId="0" borderId="21" xfId="0" applyNumberFormat="1" applyFont="1" applyFill="1" applyBorder="1" applyAlignment="1">
      <alignment horizontal="right" vertical="center" shrinkToFit="1"/>
    </xf>
    <xf numFmtId="0" fontId="59" fillId="33" borderId="19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179" fontId="57" fillId="0" borderId="15" xfId="0" applyNumberFormat="1" applyFont="1" applyFill="1" applyBorder="1" applyAlignment="1">
      <alignment horizontal="right" vertical="center" shrinkToFit="1"/>
    </xf>
    <xf numFmtId="179" fontId="57" fillId="0" borderId="13" xfId="0" applyNumberFormat="1" applyFont="1" applyFill="1" applyBorder="1" applyAlignment="1">
      <alignment horizontal="right" vertical="center" shrinkToFit="1"/>
    </xf>
    <xf numFmtId="179" fontId="57" fillId="0" borderId="28" xfId="0" applyNumberFormat="1" applyFont="1" applyFill="1" applyBorder="1" applyAlignment="1">
      <alignment horizontal="right" vertical="center" shrinkToFit="1"/>
    </xf>
    <xf numFmtId="179" fontId="57" fillId="0" borderId="29" xfId="0" applyNumberFormat="1" applyFont="1" applyFill="1" applyBorder="1" applyAlignment="1">
      <alignment horizontal="right" vertical="center" shrinkToFit="1"/>
    </xf>
    <xf numFmtId="0" fontId="53" fillId="33" borderId="30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179" fontId="57" fillId="0" borderId="32" xfId="0" applyNumberFormat="1" applyFont="1" applyFill="1" applyBorder="1" applyAlignment="1">
      <alignment horizontal="right" vertical="center" shrinkToFit="1"/>
    </xf>
    <xf numFmtId="179" fontId="57" fillId="0" borderId="30" xfId="0" applyNumberFormat="1" applyFont="1" applyFill="1" applyBorder="1" applyAlignment="1">
      <alignment horizontal="right" vertical="center" shrinkToFit="1"/>
    </xf>
    <xf numFmtId="179" fontId="57" fillId="0" borderId="33" xfId="0" applyNumberFormat="1" applyFont="1" applyFill="1" applyBorder="1" applyAlignment="1">
      <alignment horizontal="right" vertical="center" shrinkToFit="1"/>
    </xf>
    <xf numFmtId="179" fontId="57" fillId="0" borderId="34" xfId="0" applyNumberFormat="1" applyFont="1" applyFill="1" applyBorder="1" applyAlignment="1">
      <alignment horizontal="right" vertical="center" shrinkToFit="1"/>
    </xf>
    <xf numFmtId="0" fontId="53" fillId="0" borderId="0" xfId="0" applyFont="1" applyFill="1" applyBorder="1" applyAlignment="1">
      <alignment horizontal="center" vertical="center"/>
    </xf>
    <xf numFmtId="179" fontId="57" fillId="0" borderId="0" xfId="0" applyNumberFormat="1" applyFont="1" applyFill="1" applyBorder="1" applyAlignment="1">
      <alignment horizontal="right" vertical="center" shrinkToFit="1"/>
    </xf>
    <xf numFmtId="194" fontId="53" fillId="0" borderId="0" xfId="0" applyNumberFormat="1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 shrinkToFit="1"/>
    </xf>
    <xf numFmtId="0" fontId="53" fillId="33" borderId="12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53" fillId="0" borderId="22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179" fontId="57" fillId="0" borderId="0" xfId="0" applyNumberFormat="1" applyFont="1" applyFill="1" applyBorder="1" applyAlignment="1">
      <alignment horizontal="center" vertical="center" wrapText="1"/>
    </xf>
    <xf numFmtId="179" fontId="57" fillId="0" borderId="0" xfId="0" applyNumberFormat="1" applyFont="1" applyFill="1" applyBorder="1" applyAlignment="1">
      <alignment vertical="center"/>
    </xf>
    <xf numFmtId="179" fontId="53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horizontal="right" vertical="center" shrinkToFit="1"/>
    </xf>
    <xf numFmtId="0" fontId="53" fillId="33" borderId="22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53" fillId="33" borderId="21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horizontal="left" vertical="center"/>
    </xf>
    <xf numFmtId="0" fontId="53" fillId="33" borderId="12" xfId="0" applyFont="1" applyFill="1" applyBorder="1" applyAlignment="1">
      <alignment horizontal="left" vertical="center"/>
    </xf>
    <xf numFmtId="179" fontId="57" fillId="0" borderId="22" xfId="0" applyNumberFormat="1" applyFont="1" applyFill="1" applyBorder="1" applyAlignment="1">
      <alignment vertical="center"/>
    </xf>
    <xf numFmtId="179" fontId="57" fillId="0" borderId="15" xfId="0" applyNumberFormat="1" applyFont="1" applyFill="1" applyBorder="1" applyAlignment="1">
      <alignment horizontal="right" vertical="center"/>
    </xf>
    <xf numFmtId="179" fontId="57" fillId="0" borderId="19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vertical="center"/>
    </xf>
    <xf numFmtId="0" fontId="57" fillId="33" borderId="22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 wrapText="1"/>
    </xf>
    <xf numFmtId="179" fontId="57" fillId="0" borderId="22" xfId="0" applyNumberFormat="1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right" vertical="center" shrinkToFit="1"/>
    </xf>
    <xf numFmtId="179" fontId="53" fillId="0" borderId="0" xfId="0" applyNumberFormat="1" applyFont="1" applyFill="1" applyAlignment="1">
      <alignment vertical="center"/>
    </xf>
    <xf numFmtId="179" fontId="53" fillId="0" borderId="0" xfId="0" applyNumberFormat="1" applyFont="1" applyFill="1" applyBorder="1" applyAlignment="1">
      <alignment vertical="center" wrapText="1"/>
    </xf>
    <xf numFmtId="179" fontId="53" fillId="0" borderId="16" xfId="0" applyNumberFormat="1" applyFont="1" applyFill="1" applyBorder="1" applyAlignment="1">
      <alignment horizontal="left" vertical="center" wrapText="1"/>
    </xf>
    <xf numFmtId="179" fontId="53" fillId="0" borderId="16" xfId="0" applyNumberFormat="1" applyFont="1" applyFill="1" applyBorder="1" applyAlignment="1">
      <alignment vertical="center" wrapText="1"/>
    </xf>
    <xf numFmtId="179" fontId="57" fillId="0" borderId="0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57" fillId="33" borderId="15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 wrapText="1" shrinkToFit="1"/>
    </xf>
    <xf numFmtId="0" fontId="53" fillId="33" borderId="22" xfId="0" applyFont="1" applyFill="1" applyBorder="1" applyAlignment="1">
      <alignment horizontal="center" vertical="center" wrapText="1" shrinkToFit="1"/>
    </xf>
    <xf numFmtId="0" fontId="53" fillId="0" borderId="0" xfId="0" applyFont="1" applyFill="1" applyBorder="1" applyAlignment="1">
      <alignment vertical="center" shrinkToFit="1"/>
    </xf>
    <xf numFmtId="0" fontId="57" fillId="33" borderId="19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 shrinkToFit="1"/>
    </xf>
    <xf numFmtId="0" fontId="53" fillId="33" borderId="27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vertical="center"/>
    </xf>
    <xf numFmtId="0" fontId="57" fillId="33" borderId="11" xfId="0" applyFont="1" applyFill="1" applyBorder="1" applyAlignment="1">
      <alignment horizontal="center" vertical="center" shrinkToFit="1"/>
    </xf>
    <xf numFmtId="0" fontId="53" fillId="33" borderId="12" xfId="0" applyFont="1" applyFill="1" applyBorder="1" applyAlignment="1">
      <alignment vertical="center"/>
    </xf>
    <xf numFmtId="179" fontId="57" fillId="0" borderId="21" xfId="0" applyNumberFormat="1" applyFont="1" applyFill="1" applyBorder="1" applyAlignment="1">
      <alignment vertical="center"/>
    </xf>
    <xf numFmtId="182" fontId="53" fillId="0" borderId="22" xfId="0" applyNumberFormat="1" applyFont="1" applyFill="1" applyBorder="1" applyAlignment="1">
      <alignment vertical="center"/>
    </xf>
    <xf numFmtId="0" fontId="57" fillId="33" borderId="21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left"/>
    </xf>
    <xf numFmtId="182" fontId="57" fillId="0" borderId="35" xfId="0" applyNumberFormat="1" applyFont="1" applyFill="1" applyBorder="1" applyAlignment="1">
      <alignment vertical="center"/>
    </xf>
    <xf numFmtId="0" fontId="59" fillId="33" borderId="21" xfId="0" applyFont="1" applyFill="1" applyBorder="1" applyAlignment="1">
      <alignment horizontal="left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left" vertical="center" wrapText="1"/>
    </xf>
    <xf numFmtId="179" fontId="53" fillId="0" borderId="0" xfId="0" applyNumberFormat="1" applyFont="1" applyFill="1" applyAlignment="1">
      <alignment horizontal="right" vertical="center"/>
    </xf>
    <xf numFmtId="0" fontId="53" fillId="33" borderId="22" xfId="0" applyFont="1" applyFill="1" applyBorder="1" applyAlignment="1">
      <alignment horizontal="center" vertical="center" shrinkToFit="1"/>
    </xf>
    <xf numFmtId="10" fontId="57" fillId="0" borderId="22" xfId="0" applyNumberFormat="1" applyFont="1" applyFill="1" applyBorder="1" applyAlignment="1">
      <alignment horizontal="right" vertical="center" shrinkToFit="1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7" fillId="33" borderId="11" xfId="0" applyFont="1" applyFill="1" applyBorder="1" applyAlignment="1">
      <alignment horizontal="left" vertical="center"/>
    </xf>
    <xf numFmtId="0" fontId="53" fillId="33" borderId="12" xfId="0" applyFont="1" applyFill="1" applyBorder="1" applyAlignment="1">
      <alignment horizontal="left" vertical="center"/>
    </xf>
    <xf numFmtId="0" fontId="53" fillId="0" borderId="22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left" vertical="center"/>
    </xf>
    <xf numFmtId="0" fontId="57" fillId="33" borderId="16" xfId="0" applyFont="1" applyFill="1" applyBorder="1" applyAlignment="1">
      <alignment horizontal="left" vertical="center"/>
    </xf>
    <xf numFmtId="0" fontId="53" fillId="33" borderId="16" xfId="0" applyFont="1" applyFill="1" applyBorder="1" applyAlignment="1">
      <alignment horizontal="left" vertical="center"/>
    </xf>
    <xf numFmtId="0" fontId="59" fillId="33" borderId="14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 shrinkToFit="1"/>
    </xf>
    <xf numFmtId="0" fontId="57" fillId="33" borderId="17" xfId="0" applyFont="1" applyFill="1" applyBorder="1" applyAlignment="1">
      <alignment horizontal="left" vertical="center"/>
    </xf>
    <xf numFmtId="0" fontId="57" fillId="33" borderId="20" xfId="0" applyFont="1" applyFill="1" applyBorder="1" applyAlignment="1">
      <alignment horizontal="left" vertical="center"/>
    </xf>
    <xf numFmtId="0" fontId="53" fillId="33" borderId="20" xfId="0" applyFont="1" applyFill="1" applyBorder="1" applyAlignment="1">
      <alignment horizontal="left" vertical="center"/>
    </xf>
    <xf numFmtId="0" fontId="59" fillId="33" borderId="18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 shrinkToFit="1"/>
    </xf>
    <xf numFmtId="0" fontId="53" fillId="33" borderId="21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horizontal="left" vertical="center"/>
    </xf>
    <xf numFmtId="0" fontId="53" fillId="33" borderId="12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right" vertical="center"/>
    </xf>
    <xf numFmtId="0" fontId="57" fillId="0" borderId="36" xfId="0" applyFont="1" applyFill="1" applyBorder="1" applyAlignment="1">
      <alignment horizontal="right" vertical="center" shrinkToFit="1"/>
    </xf>
    <xf numFmtId="0" fontId="57" fillId="0" borderId="36" xfId="0" applyFont="1" applyFill="1" applyBorder="1" applyAlignment="1">
      <alignment horizontal="right" vertical="center"/>
    </xf>
    <xf numFmtId="0" fontId="53" fillId="33" borderId="21" xfId="0" applyFont="1" applyFill="1" applyBorder="1" applyAlignment="1">
      <alignment vertical="center"/>
    </xf>
    <xf numFmtId="0" fontId="54" fillId="33" borderId="11" xfId="0" applyFont="1" applyFill="1" applyBorder="1" applyAlignment="1">
      <alignment vertical="center"/>
    </xf>
    <xf numFmtId="0" fontId="54" fillId="33" borderId="12" xfId="0" applyFont="1" applyFill="1" applyBorder="1" applyAlignment="1">
      <alignment vertical="center"/>
    </xf>
    <xf numFmtId="0" fontId="53" fillId="0" borderId="22" xfId="0" applyFont="1" applyFill="1" applyBorder="1" applyAlignment="1">
      <alignment horizontal="center" vertical="center" shrinkToFit="1"/>
    </xf>
    <xf numFmtId="0" fontId="53" fillId="33" borderId="13" xfId="0" applyFont="1" applyFill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16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179" fontId="57" fillId="0" borderId="22" xfId="0" applyNumberFormat="1" applyFont="1" applyFill="1" applyBorder="1" applyAlignment="1">
      <alignment horizontal="right" vertical="center"/>
    </xf>
    <xf numFmtId="0" fontId="59" fillId="33" borderId="21" xfId="0" applyFont="1" applyFill="1" applyBorder="1" applyAlignment="1">
      <alignment horizontal="left" vertical="center" wrapText="1"/>
    </xf>
    <xf numFmtId="0" fontId="59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9" fillId="0" borderId="0" xfId="0" applyFont="1" applyFill="1" applyAlignment="1">
      <alignment vertical="center"/>
    </xf>
    <xf numFmtId="0" fontId="59" fillId="33" borderId="21" xfId="0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179" fontId="54" fillId="0" borderId="0" xfId="0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53" fillId="0" borderId="0" xfId="0" applyFont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56" fillId="33" borderId="22" xfId="0" applyFont="1" applyFill="1" applyBorder="1" applyAlignment="1">
      <alignment horizontal="left" vertical="center" shrinkToFit="1"/>
    </xf>
    <xf numFmtId="55" fontId="53" fillId="33" borderId="22" xfId="0" applyNumberFormat="1" applyFont="1" applyFill="1" applyBorder="1" applyAlignment="1">
      <alignment horizontal="center" vertical="center"/>
    </xf>
    <xf numFmtId="55" fontId="53" fillId="33" borderId="21" xfId="0" applyNumberFormat="1" applyFont="1" applyFill="1" applyBorder="1" applyAlignment="1">
      <alignment horizontal="center" vertical="center"/>
    </xf>
    <xf numFmtId="55" fontId="53" fillId="0" borderId="0" xfId="0" applyNumberFormat="1" applyFont="1" applyFill="1" applyBorder="1" applyAlignment="1">
      <alignment horizontal="center" vertical="center"/>
    </xf>
    <xf numFmtId="179" fontId="53" fillId="0" borderId="22" xfId="0" applyNumberFormat="1" applyFont="1" applyFill="1" applyBorder="1" applyAlignment="1">
      <alignment horizontal="right" vertical="center"/>
    </xf>
    <xf numFmtId="179" fontId="53" fillId="0" borderId="21" xfId="0" applyNumberFormat="1" applyFont="1" applyFill="1" applyBorder="1" applyAlignment="1">
      <alignment horizontal="right" vertical="center"/>
    </xf>
    <xf numFmtId="179" fontId="53" fillId="0" borderId="0" xfId="0" applyNumberFormat="1" applyFont="1" applyFill="1" applyBorder="1" applyAlignment="1">
      <alignment horizontal="right" vertical="center"/>
    </xf>
    <xf numFmtId="194" fontId="53" fillId="0" borderId="0" xfId="0" applyNumberFormat="1" applyFont="1" applyBorder="1" applyAlignment="1">
      <alignment horizontal="left" vertical="center"/>
    </xf>
    <xf numFmtId="0" fontId="53" fillId="33" borderId="22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"/>
  <sheetViews>
    <sheetView tabSelected="1" view="pageBreakPreview" zoomScaleNormal="85" zoomScaleSheetLayoutView="100" workbookViewId="0" topLeftCell="A1">
      <selection activeCell="A1" sqref="A1:L139"/>
    </sheetView>
  </sheetViews>
  <sheetFormatPr defaultColWidth="9.00390625" defaultRowHeight="13.5"/>
  <cols>
    <col min="1" max="1" width="2.625" style="18" customWidth="1"/>
    <col min="2" max="2" width="9.50390625" style="8" customWidth="1"/>
    <col min="3" max="10" width="8.75390625" style="19" customWidth="1"/>
    <col min="11" max="11" width="8.875" style="19" customWidth="1"/>
    <col min="12" max="12" width="13.75390625" style="19" customWidth="1"/>
    <col min="13" max="16384" width="9.00390625" style="18" customWidth="1"/>
  </cols>
  <sheetData>
    <row r="1" spans="1:12" s="10" customFormat="1" ht="27" customHeight="1">
      <c r="A1" s="40" t="s">
        <v>119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10" customFormat="1" ht="18.75" customHeight="1">
      <c r="A2" s="41" t="s">
        <v>134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0" customFormat="1" ht="22.5" customHeight="1">
      <c r="A3" s="42"/>
      <c r="B3" s="43"/>
      <c r="C3" s="44"/>
      <c r="D3" s="44"/>
      <c r="E3" s="44"/>
      <c r="F3" s="44"/>
      <c r="G3" s="44"/>
      <c r="H3" s="42"/>
      <c r="I3" s="44" t="s">
        <v>6</v>
      </c>
      <c r="J3" s="44"/>
      <c r="K3" s="42"/>
      <c r="L3" s="42"/>
    </row>
    <row r="4" spans="1:12" s="10" customFormat="1" ht="22.5" customHeight="1">
      <c r="A4" s="42"/>
      <c r="B4" s="43"/>
      <c r="C4" s="44"/>
      <c r="D4" s="44"/>
      <c r="E4" s="44"/>
      <c r="F4" s="44"/>
      <c r="G4" s="44"/>
      <c r="H4" s="43"/>
      <c r="I4" s="45"/>
      <c r="J4" s="44"/>
      <c r="K4" s="44"/>
      <c r="L4" s="42"/>
    </row>
    <row r="5" spans="1:12" s="10" customFormat="1" ht="22.5" customHeight="1">
      <c r="A5" s="46" t="s">
        <v>7</v>
      </c>
      <c r="B5" s="46"/>
      <c r="C5" s="47"/>
      <c r="D5" s="44"/>
      <c r="E5" s="48"/>
      <c r="F5" s="48"/>
      <c r="G5" s="44"/>
      <c r="H5" s="44"/>
      <c r="I5" s="49" t="s">
        <v>131</v>
      </c>
      <c r="J5" s="44" t="s">
        <v>81</v>
      </c>
      <c r="K5" s="44"/>
      <c r="L5" s="44"/>
    </row>
    <row r="6" spans="1:13" s="12" customFormat="1" ht="22.5" customHeight="1">
      <c r="A6" s="50" t="s">
        <v>8</v>
      </c>
      <c r="B6" s="51"/>
      <c r="C6" s="52" t="s">
        <v>9</v>
      </c>
      <c r="D6" s="52" t="s">
        <v>10</v>
      </c>
      <c r="E6" s="50" t="s">
        <v>11</v>
      </c>
      <c r="F6" s="53"/>
      <c r="G6" s="54"/>
      <c r="H6" s="28"/>
      <c r="I6" s="54"/>
      <c r="J6" s="38"/>
      <c r="K6" s="38"/>
      <c r="L6" s="39"/>
      <c r="M6" s="11"/>
    </row>
    <row r="7" spans="1:12" s="12" customFormat="1" ht="22.5" customHeight="1">
      <c r="A7" s="55"/>
      <c r="B7" s="56"/>
      <c r="C7" s="57"/>
      <c r="D7" s="57"/>
      <c r="E7" s="58"/>
      <c r="F7" s="59"/>
      <c r="G7" s="60" t="s">
        <v>12</v>
      </c>
      <c r="H7" s="39"/>
      <c r="I7" s="60" t="s">
        <v>115</v>
      </c>
      <c r="J7" s="39"/>
      <c r="K7" s="60" t="s">
        <v>116</v>
      </c>
      <c r="L7" s="39"/>
    </row>
    <row r="8" spans="1:13" s="12" customFormat="1" ht="22.5" customHeight="1">
      <c r="A8" s="61">
        <v>290452</v>
      </c>
      <c r="B8" s="62"/>
      <c r="C8" s="63">
        <v>1050</v>
      </c>
      <c r="D8" s="63">
        <v>1141</v>
      </c>
      <c r="E8" s="61">
        <v>290361</v>
      </c>
      <c r="F8" s="64"/>
      <c r="G8" s="61">
        <v>129589</v>
      </c>
      <c r="H8" s="64"/>
      <c r="I8" s="61">
        <v>104673</v>
      </c>
      <c r="J8" s="64"/>
      <c r="K8" s="61">
        <v>56099</v>
      </c>
      <c r="L8" s="64"/>
      <c r="M8" s="13">
        <f>G8+I8+K8-E8</f>
        <v>0</v>
      </c>
    </row>
    <row r="9" spans="1:12" s="12" customFormat="1" ht="22.5" customHeight="1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5"/>
    </row>
    <row r="10" spans="1:12" s="12" customFormat="1" ht="22.5" customHeight="1">
      <c r="A10" s="67" t="s">
        <v>16</v>
      </c>
      <c r="B10" s="68"/>
      <c r="C10" s="69"/>
      <c r="D10" s="70"/>
      <c r="E10" s="71"/>
      <c r="F10" s="71"/>
      <c r="G10" s="70"/>
      <c r="H10" s="65"/>
      <c r="I10" s="65"/>
      <c r="J10" s="65"/>
      <c r="K10" s="49" t="str">
        <f>I5</f>
        <v>令和5年5月</v>
      </c>
      <c r="L10" s="70" t="s">
        <v>81</v>
      </c>
    </row>
    <row r="11" spans="1:12" s="12" customFormat="1" ht="22.5" customHeight="1">
      <c r="A11" s="72" t="s">
        <v>13</v>
      </c>
      <c r="B11" s="72"/>
      <c r="C11" s="73" t="s">
        <v>98</v>
      </c>
      <c r="D11" s="74"/>
      <c r="E11" s="75"/>
      <c r="F11" s="76" t="s">
        <v>110</v>
      </c>
      <c r="G11" s="77"/>
      <c r="H11" s="77"/>
      <c r="I11" s="77"/>
      <c r="J11" s="77"/>
      <c r="K11" s="78"/>
      <c r="L11" s="79" t="s">
        <v>14</v>
      </c>
    </row>
    <row r="12" spans="1:12" s="12" customFormat="1" ht="22.5" customHeight="1">
      <c r="A12" s="72"/>
      <c r="B12" s="72"/>
      <c r="C12" s="80" t="s">
        <v>41</v>
      </c>
      <c r="D12" s="81" t="s">
        <v>42</v>
      </c>
      <c r="E12" s="82"/>
      <c r="F12" s="83" t="s">
        <v>0</v>
      </c>
      <c r="G12" s="83" t="s">
        <v>1</v>
      </c>
      <c r="H12" s="83" t="s">
        <v>2</v>
      </c>
      <c r="I12" s="83" t="s">
        <v>3</v>
      </c>
      <c r="J12" s="84" t="s">
        <v>4</v>
      </c>
      <c r="K12" s="85"/>
      <c r="L12" s="79"/>
    </row>
    <row r="13" spans="1:16" s="12" customFormat="1" ht="22.5" customHeight="1">
      <c r="A13" s="86" t="s">
        <v>65</v>
      </c>
      <c r="B13" s="87"/>
      <c r="C13" s="63">
        <v>6839</v>
      </c>
      <c r="D13" s="63">
        <v>9244</v>
      </c>
      <c r="E13" s="63">
        <f aca="true" t="shared" si="0" ref="E13:E18">SUM(C13:D13)</f>
        <v>16083</v>
      </c>
      <c r="F13" s="63">
        <v>15251</v>
      </c>
      <c r="G13" s="63">
        <v>11624</v>
      </c>
      <c r="H13" s="63">
        <v>9821</v>
      </c>
      <c r="I13" s="63">
        <v>7887</v>
      </c>
      <c r="J13" s="63">
        <v>4540</v>
      </c>
      <c r="K13" s="88">
        <f aca="true" t="shared" si="1" ref="K13:K18">SUM(F13:J13)</f>
        <v>49123</v>
      </c>
      <c r="L13" s="89">
        <f aca="true" t="shared" si="2" ref="L13:L18">SUM(E13:J13)</f>
        <v>65206</v>
      </c>
      <c r="P13" s="16"/>
    </row>
    <row r="14" spans="1:12" s="12" customFormat="1" ht="24" customHeight="1">
      <c r="A14" s="90"/>
      <c r="B14" s="91" t="s">
        <v>99</v>
      </c>
      <c r="C14" s="63">
        <v>860</v>
      </c>
      <c r="D14" s="63">
        <v>1186</v>
      </c>
      <c r="E14" s="63">
        <f t="shared" si="0"/>
        <v>2046</v>
      </c>
      <c r="F14" s="63">
        <v>1378</v>
      </c>
      <c r="G14" s="63">
        <v>1339</v>
      </c>
      <c r="H14" s="63">
        <v>1004</v>
      </c>
      <c r="I14" s="63">
        <v>763</v>
      </c>
      <c r="J14" s="92">
        <v>520</v>
      </c>
      <c r="K14" s="88">
        <f t="shared" si="1"/>
        <v>5004</v>
      </c>
      <c r="L14" s="89">
        <f t="shared" si="2"/>
        <v>7050</v>
      </c>
    </row>
    <row r="15" spans="1:12" s="12" customFormat="1" ht="22.5" customHeight="1">
      <c r="A15" s="90"/>
      <c r="B15" s="91" t="s">
        <v>117</v>
      </c>
      <c r="C15" s="63">
        <v>3033</v>
      </c>
      <c r="D15" s="63">
        <v>3814</v>
      </c>
      <c r="E15" s="63">
        <f t="shared" si="0"/>
        <v>6847</v>
      </c>
      <c r="F15" s="63">
        <v>5373</v>
      </c>
      <c r="G15" s="63">
        <v>3655</v>
      </c>
      <c r="H15" s="63">
        <v>2873</v>
      </c>
      <c r="I15" s="63">
        <v>2035</v>
      </c>
      <c r="J15" s="92">
        <v>1312</v>
      </c>
      <c r="K15" s="88">
        <f t="shared" si="1"/>
        <v>15248</v>
      </c>
      <c r="L15" s="89">
        <f t="shared" si="2"/>
        <v>22095</v>
      </c>
    </row>
    <row r="16" spans="1:12" s="12" customFormat="1" ht="22.5" customHeight="1">
      <c r="A16" s="93"/>
      <c r="B16" s="94" t="s">
        <v>116</v>
      </c>
      <c r="C16" s="63">
        <v>2946</v>
      </c>
      <c r="D16" s="63">
        <v>4244</v>
      </c>
      <c r="E16" s="63">
        <f t="shared" si="0"/>
        <v>7190</v>
      </c>
      <c r="F16" s="63">
        <v>8500</v>
      </c>
      <c r="G16" s="63">
        <v>6630</v>
      </c>
      <c r="H16" s="63">
        <v>5944</v>
      </c>
      <c r="I16" s="63">
        <v>5089</v>
      </c>
      <c r="J16" s="92">
        <v>2708</v>
      </c>
      <c r="K16" s="88">
        <f t="shared" si="1"/>
        <v>28871</v>
      </c>
      <c r="L16" s="89">
        <f t="shared" si="2"/>
        <v>36061</v>
      </c>
    </row>
    <row r="17" spans="1:12" s="12" customFormat="1" ht="22.5" customHeight="1" thickBot="1">
      <c r="A17" s="86" t="s">
        <v>100</v>
      </c>
      <c r="B17" s="95"/>
      <c r="C17" s="96">
        <v>43</v>
      </c>
      <c r="D17" s="96">
        <v>143</v>
      </c>
      <c r="E17" s="63">
        <f t="shared" si="0"/>
        <v>186</v>
      </c>
      <c r="F17" s="96">
        <v>153</v>
      </c>
      <c r="G17" s="96">
        <v>228</v>
      </c>
      <c r="H17" s="96">
        <v>188</v>
      </c>
      <c r="I17" s="96">
        <v>135</v>
      </c>
      <c r="J17" s="97">
        <v>107</v>
      </c>
      <c r="K17" s="98">
        <f t="shared" si="1"/>
        <v>811</v>
      </c>
      <c r="L17" s="99">
        <f t="shared" si="2"/>
        <v>997</v>
      </c>
    </row>
    <row r="18" spans="1:12" s="12" customFormat="1" ht="22.5" customHeight="1" thickTop="1">
      <c r="A18" s="100" t="s">
        <v>15</v>
      </c>
      <c r="B18" s="101"/>
      <c r="C18" s="102">
        <f aca="true" t="shared" si="3" ref="C18:J18">SUM(C13,C17)</f>
        <v>6882</v>
      </c>
      <c r="D18" s="102">
        <f t="shared" si="3"/>
        <v>9387</v>
      </c>
      <c r="E18" s="102">
        <f t="shared" si="0"/>
        <v>16269</v>
      </c>
      <c r="F18" s="102">
        <f t="shared" si="3"/>
        <v>15404</v>
      </c>
      <c r="G18" s="102">
        <f t="shared" si="3"/>
        <v>11852</v>
      </c>
      <c r="H18" s="102">
        <f t="shared" si="3"/>
        <v>10009</v>
      </c>
      <c r="I18" s="102">
        <f t="shared" si="3"/>
        <v>8022</v>
      </c>
      <c r="J18" s="103">
        <f t="shared" si="3"/>
        <v>4647</v>
      </c>
      <c r="K18" s="104">
        <f t="shared" si="1"/>
        <v>49934</v>
      </c>
      <c r="L18" s="105">
        <f t="shared" si="2"/>
        <v>66203</v>
      </c>
    </row>
    <row r="19" spans="1:12" s="16" customFormat="1" ht="22.5" customHeight="1">
      <c r="A19" s="106"/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s="12" customFormat="1" ht="22.5" customHeight="1">
      <c r="A20" s="67" t="s">
        <v>84</v>
      </c>
      <c r="B20" s="67"/>
      <c r="C20" s="69"/>
      <c r="D20" s="108"/>
      <c r="E20" s="71"/>
      <c r="F20" s="108"/>
      <c r="G20" s="108"/>
      <c r="H20" s="65"/>
      <c r="I20" s="71" t="s">
        <v>135</v>
      </c>
      <c r="J20" s="108"/>
      <c r="K20" s="108"/>
      <c r="L20" s="108"/>
    </row>
    <row r="21" spans="1:12" s="12" customFormat="1" ht="22.5" customHeight="1">
      <c r="A21" s="109" t="s">
        <v>13</v>
      </c>
      <c r="B21" s="110"/>
      <c r="C21" s="111" t="s">
        <v>41</v>
      </c>
      <c r="D21" s="111" t="s">
        <v>42</v>
      </c>
      <c r="E21" s="111" t="s">
        <v>0</v>
      </c>
      <c r="F21" s="111" t="s">
        <v>1</v>
      </c>
      <c r="G21" s="111" t="s">
        <v>2</v>
      </c>
      <c r="H21" s="111" t="s">
        <v>3</v>
      </c>
      <c r="I21" s="111" t="s">
        <v>108</v>
      </c>
      <c r="J21" s="111" t="s">
        <v>14</v>
      </c>
      <c r="K21" s="66"/>
      <c r="L21" s="66"/>
    </row>
    <row r="22" spans="1:12" s="12" customFormat="1" ht="22.5" customHeight="1">
      <c r="A22" s="109" t="s">
        <v>15</v>
      </c>
      <c r="B22" s="112"/>
      <c r="C22" s="63">
        <v>1651</v>
      </c>
      <c r="D22" s="63">
        <v>4020</v>
      </c>
      <c r="E22" s="63">
        <v>11382</v>
      </c>
      <c r="F22" s="63">
        <v>9310</v>
      </c>
      <c r="G22" s="63">
        <v>6304</v>
      </c>
      <c r="H22" s="63">
        <v>3591</v>
      </c>
      <c r="I22" s="63">
        <v>1796</v>
      </c>
      <c r="J22" s="63">
        <f>SUM(C22:I22)</f>
        <v>38054</v>
      </c>
      <c r="K22" s="107"/>
      <c r="L22" s="107"/>
    </row>
    <row r="23" spans="1:12" s="12" customFormat="1" ht="22.5" customHeight="1">
      <c r="A23" s="71"/>
      <c r="B23" s="113"/>
      <c r="C23" s="66"/>
      <c r="D23" s="66"/>
      <c r="E23" s="66"/>
      <c r="F23" s="66"/>
      <c r="G23" s="66"/>
      <c r="H23" s="66"/>
      <c r="I23" s="66"/>
      <c r="J23" s="65"/>
      <c r="K23" s="65"/>
      <c r="L23" s="65"/>
    </row>
    <row r="24" spans="1:12" s="12" customFormat="1" ht="22.5" customHeight="1">
      <c r="A24" s="67" t="s">
        <v>66</v>
      </c>
      <c r="B24" s="67"/>
      <c r="C24" s="69"/>
      <c r="D24" s="108"/>
      <c r="E24" s="71"/>
      <c r="F24" s="108"/>
      <c r="G24" s="108"/>
      <c r="H24" s="65"/>
      <c r="I24" s="71" t="str">
        <f>I20</f>
        <v>令和5年3月利用分</v>
      </c>
      <c r="J24" s="108"/>
      <c r="K24" s="108"/>
      <c r="L24" s="108"/>
    </row>
    <row r="25" spans="1:12" s="12" customFormat="1" ht="22.5" customHeight="1">
      <c r="A25" s="109" t="s">
        <v>13</v>
      </c>
      <c r="B25" s="110"/>
      <c r="C25" s="111" t="s">
        <v>41</v>
      </c>
      <c r="D25" s="111" t="s">
        <v>42</v>
      </c>
      <c r="E25" s="111" t="s">
        <v>0</v>
      </c>
      <c r="F25" s="111" t="s">
        <v>1</v>
      </c>
      <c r="G25" s="111" t="s">
        <v>2</v>
      </c>
      <c r="H25" s="111" t="s">
        <v>3</v>
      </c>
      <c r="I25" s="111" t="s">
        <v>4</v>
      </c>
      <c r="J25" s="111" t="s">
        <v>14</v>
      </c>
      <c r="K25" s="66"/>
      <c r="L25" s="66"/>
    </row>
    <row r="26" spans="1:12" s="12" customFormat="1" ht="22.5" customHeight="1">
      <c r="A26" s="109" t="s">
        <v>15</v>
      </c>
      <c r="B26" s="112"/>
      <c r="C26" s="63">
        <v>23</v>
      </c>
      <c r="D26" s="63">
        <v>45</v>
      </c>
      <c r="E26" s="63">
        <v>2394</v>
      </c>
      <c r="F26" s="63">
        <v>2002</v>
      </c>
      <c r="G26" s="63">
        <v>1988</v>
      </c>
      <c r="H26" s="63">
        <v>1322</v>
      </c>
      <c r="I26" s="63">
        <v>804</v>
      </c>
      <c r="J26" s="63">
        <f>SUM(C26:I26)</f>
        <v>8578</v>
      </c>
      <c r="K26" s="107"/>
      <c r="L26" s="107"/>
    </row>
    <row r="27" spans="1:12" s="12" customFormat="1" ht="22.5" customHeight="1">
      <c r="A27" s="65"/>
      <c r="B27" s="114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s="12" customFormat="1" ht="22.5" customHeight="1">
      <c r="A28" s="67" t="s">
        <v>67</v>
      </c>
      <c r="B28" s="67"/>
      <c r="C28" s="69"/>
      <c r="D28" s="108"/>
      <c r="E28" s="71"/>
      <c r="F28" s="108"/>
      <c r="G28" s="65"/>
      <c r="H28" s="65"/>
      <c r="I28" s="108" t="str">
        <f>I20</f>
        <v>令和5年3月利用分</v>
      </c>
      <c r="J28" s="108"/>
      <c r="K28" s="108"/>
      <c r="L28" s="108"/>
    </row>
    <row r="29" spans="1:12" s="12" customFormat="1" ht="22.5" customHeight="1">
      <c r="A29" s="109" t="s">
        <v>13</v>
      </c>
      <c r="B29" s="110"/>
      <c r="C29" s="111" t="s">
        <v>41</v>
      </c>
      <c r="D29" s="111" t="s">
        <v>42</v>
      </c>
      <c r="E29" s="111" t="s">
        <v>0</v>
      </c>
      <c r="F29" s="111" t="s">
        <v>1</v>
      </c>
      <c r="G29" s="111" t="s">
        <v>2</v>
      </c>
      <c r="H29" s="111" t="s">
        <v>3</v>
      </c>
      <c r="I29" s="111" t="s">
        <v>4</v>
      </c>
      <c r="J29" s="111" t="s">
        <v>14</v>
      </c>
      <c r="K29" s="66"/>
      <c r="L29" s="65"/>
    </row>
    <row r="30" spans="1:12" s="12" customFormat="1" ht="22.5" customHeight="1">
      <c r="A30" s="109" t="s">
        <v>15</v>
      </c>
      <c r="B30" s="112"/>
      <c r="C30" s="63">
        <v>0</v>
      </c>
      <c r="D30" s="63">
        <v>0</v>
      </c>
      <c r="E30" s="115">
        <v>612</v>
      </c>
      <c r="F30" s="63">
        <v>909</v>
      </c>
      <c r="G30" s="63">
        <v>2143</v>
      </c>
      <c r="H30" s="63">
        <v>2796</v>
      </c>
      <c r="I30" s="63">
        <v>1768</v>
      </c>
      <c r="J30" s="63">
        <f>SUM(C30:I30)</f>
        <v>8228</v>
      </c>
      <c r="K30" s="107"/>
      <c r="L30" s="65"/>
    </row>
    <row r="31" spans="1:12" s="12" customFormat="1" ht="22.5" customHeight="1">
      <c r="A31" s="71"/>
      <c r="B31" s="113"/>
      <c r="C31" s="116"/>
      <c r="D31" s="117"/>
      <c r="E31" s="116"/>
      <c r="F31" s="118"/>
      <c r="G31" s="116"/>
      <c r="H31" s="118"/>
      <c r="I31" s="116"/>
      <c r="J31" s="119"/>
      <c r="K31" s="119"/>
      <c r="L31" s="65"/>
    </row>
    <row r="32" spans="1:12" s="12" customFormat="1" ht="22.5" customHeight="1">
      <c r="A32" s="67" t="s">
        <v>125</v>
      </c>
      <c r="B32" s="67"/>
      <c r="C32" s="120"/>
      <c r="D32" s="120"/>
      <c r="E32" s="121"/>
      <c r="F32" s="122" t="str">
        <f>I20</f>
        <v>令和5年3月利用分</v>
      </c>
      <c r="G32" s="122"/>
      <c r="H32" s="123"/>
      <c r="I32" s="116"/>
      <c r="J32" s="119"/>
      <c r="K32" s="119"/>
      <c r="L32" s="65"/>
    </row>
    <row r="33" spans="1:19" s="12" customFormat="1" ht="22.5" customHeight="1">
      <c r="A33" s="109" t="s">
        <v>13</v>
      </c>
      <c r="B33" s="110"/>
      <c r="C33" s="110"/>
      <c r="D33" s="110"/>
      <c r="E33" s="112"/>
      <c r="F33" s="124" t="s">
        <v>123</v>
      </c>
      <c r="G33" s="124" t="s">
        <v>14</v>
      </c>
      <c r="H33" s="125"/>
      <c r="I33" s="116"/>
      <c r="J33" s="119"/>
      <c r="K33" s="119"/>
      <c r="L33" s="65"/>
      <c r="M33" s="31"/>
      <c r="N33" s="31"/>
      <c r="O33" s="31"/>
      <c r="P33" s="31"/>
      <c r="Q33" s="31"/>
      <c r="R33" s="24"/>
      <c r="S33" s="24"/>
    </row>
    <row r="34" spans="1:19" s="12" customFormat="1" ht="22.5" customHeight="1">
      <c r="A34" s="126" t="s">
        <v>124</v>
      </c>
      <c r="B34" s="127"/>
      <c r="C34" s="127"/>
      <c r="D34" s="127"/>
      <c r="E34" s="128"/>
      <c r="F34" s="129">
        <v>39048</v>
      </c>
      <c r="G34" s="130">
        <f>SUM(F34+F35)</f>
        <v>47864</v>
      </c>
      <c r="H34" s="125"/>
      <c r="I34" s="116"/>
      <c r="J34" s="119"/>
      <c r="K34" s="119"/>
      <c r="L34" s="65"/>
      <c r="M34" s="32"/>
      <c r="N34" s="32"/>
      <c r="O34" s="32"/>
      <c r="P34" s="32"/>
      <c r="Q34" s="32"/>
      <c r="R34" s="26"/>
      <c r="S34" s="33"/>
    </row>
    <row r="35" spans="1:19" s="12" customFormat="1" ht="22.5" customHeight="1">
      <c r="A35" s="126" t="s">
        <v>136</v>
      </c>
      <c r="B35" s="127"/>
      <c r="C35" s="127"/>
      <c r="D35" s="127"/>
      <c r="E35" s="128"/>
      <c r="F35" s="129">
        <v>8816</v>
      </c>
      <c r="G35" s="131"/>
      <c r="H35" s="125"/>
      <c r="I35" s="116"/>
      <c r="J35" s="119"/>
      <c r="K35" s="119"/>
      <c r="L35" s="65"/>
      <c r="M35" s="32"/>
      <c r="N35" s="32"/>
      <c r="O35" s="32"/>
      <c r="P35" s="32"/>
      <c r="Q35" s="32"/>
      <c r="R35" s="26"/>
      <c r="S35" s="33"/>
    </row>
    <row r="36" spans="1:19" s="12" customFormat="1" ht="22.5" customHeight="1">
      <c r="A36" s="67" t="s">
        <v>68</v>
      </c>
      <c r="B36" s="67"/>
      <c r="C36" s="69"/>
      <c r="D36" s="70"/>
      <c r="E36" s="71"/>
      <c r="F36" s="132" t="str">
        <f>I5</f>
        <v>令和5年5月</v>
      </c>
      <c r="G36" s="70" t="s">
        <v>82</v>
      </c>
      <c r="H36" s="66"/>
      <c r="I36" s="66"/>
      <c r="J36" s="65"/>
      <c r="K36" s="65"/>
      <c r="L36" s="65"/>
      <c r="M36" s="1"/>
      <c r="N36" s="1"/>
      <c r="O36" s="14"/>
      <c r="P36" s="9"/>
      <c r="Q36" s="9"/>
      <c r="R36" s="17"/>
      <c r="S36" s="9"/>
    </row>
    <row r="37" spans="1:19" s="12" customFormat="1" ht="22.5" customHeight="1">
      <c r="A37" s="133"/>
      <c r="B37" s="134" t="s">
        <v>92</v>
      </c>
      <c r="C37" s="134"/>
      <c r="D37" s="134"/>
      <c r="E37" s="74" t="s">
        <v>113</v>
      </c>
      <c r="F37" s="135"/>
      <c r="G37" s="135"/>
      <c r="H37" s="87"/>
      <c r="I37" s="66"/>
      <c r="J37" s="65"/>
      <c r="K37" s="65"/>
      <c r="L37" s="65"/>
      <c r="M37" s="34"/>
      <c r="N37" s="34"/>
      <c r="O37" s="34"/>
      <c r="P37" s="35"/>
      <c r="Q37" s="31"/>
      <c r="R37" s="31"/>
      <c r="S37" s="31"/>
    </row>
    <row r="38" spans="1:19" s="12" customFormat="1" ht="25.5" customHeight="1">
      <c r="A38" s="133"/>
      <c r="B38" s="134"/>
      <c r="C38" s="134"/>
      <c r="D38" s="134"/>
      <c r="E38" s="124" t="s">
        <v>93</v>
      </c>
      <c r="F38" s="124" t="s">
        <v>114</v>
      </c>
      <c r="G38" s="124" t="s">
        <v>94</v>
      </c>
      <c r="H38" s="136" t="s">
        <v>95</v>
      </c>
      <c r="I38" s="66"/>
      <c r="J38" s="65"/>
      <c r="K38" s="65"/>
      <c r="L38" s="65"/>
      <c r="M38" s="34"/>
      <c r="N38" s="34"/>
      <c r="O38" s="34"/>
      <c r="P38" s="24"/>
      <c r="Q38" s="24"/>
      <c r="R38" s="24"/>
      <c r="S38" s="25"/>
    </row>
    <row r="39" spans="1:19" s="12" customFormat="1" ht="22.5" customHeight="1">
      <c r="A39" s="121"/>
      <c r="B39" s="137">
        <v>4194</v>
      </c>
      <c r="C39" s="137"/>
      <c r="D39" s="137"/>
      <c r="E39" s="129">
        <v>1428</v>
      </c>
      <c r="F39" s="129">
        <v>2163</v>
      </c>
      <c r="G39" s="129">
        <v>350</v>
      </c>
      <c r="H39" s="138">
        <v>253</v>
      </c>
      <c r="I39" s="139"/>
      <c r="J39" s="65"/>
      <c r="K39" s="65"/>
      <c r="L39" s="65"/>
      <c r="M39" s="36"/>
      <c r="N39" s="36"/>
      <c r="O39" s="36"/>
      <c r="P39" s="26"/>
      <c r="Q39" s="26"/>
      <c r="R39" s="26"/>
      <c r="S39" s="27"/>
    </row>
    <row r="40" spans="1:19" s="12" customFormat="1" ht="22.5" customHeight="1">
      <c r="A40" s="140"/>
      <c r="B40" s="141" t="s">
        <v>122</v>
      </c>
      <c r="C40" s="141"/>
      <c r="D40" s="141"/>
      <c r="E40" s="141"/>
      <c r="F40" s="142"/>
      <c r="G40" s="143"/>
      <c r="H40" s="66"/>
      <c r="I40" s="66"/>
      <c r="J40" s="65"/>
      <c r="K40" s="65"/>
      <c r="L40" s="65"/>
      <c r="M40" s="37"/>
      <c r="N40" s="37"/>
      <c r="O40" s="37"/>
      <c r="P40" s="37"/>
      <c r="Q40" s="37"/>
      <c r="R40" s="37"/>
      <c r="S40" s="3"/>
    </row>
    <row r="41" spans="1:12" s="10" customFormat="1" ht="22.5" customHeight="1">
      <c r="A41" s="42"/>
      <c r="B41" s="43"/>
      <c r="C41" s="44"/>
      <c r="D41" s="44"/>
      <c r="E41" s="44"/>
      <c r="F41" s="44"/>
      <c r="G41" s="44"/>
      <c r="H41" s="43"/>
      <c r="I41" s="45"/>
      <c r="J41" s="44"/>
      <c r="K41" s="44"/>
      <c r="L41" s="42"/>
    </row>
    <row r="42" spans="1:12" ht="22.5" customHeight="1">
      <c r="A42" s="144" t="s">
        <v>106</v>
      </c>
      <c r="B42" s="145"/>
      <c r="C42" s="146"/>
      <c r="D42" s="146"/>
      <c r="E42" s="147"/>
      <c r="F42" s="42"/>
      <c r="G42" s="42" t="str">
        <f>I20</f>
        <v>令和5年3月利用分</v>
      </c>
      <c r="H42" s="147"/>
      <c r="I42" s="146"/>
      <c r="J42" s="65"/>
      <c r="K42" s="65"/>
      <c r="L42" s="65"/>
    </row>
    <row r="43" spans="1:12" ht="22.5" customHeight="1">
      <c r="A43" s="144"/>
      <c r="B43" s="148" t="s">
        <v>5</v>
      </c>
      <c r="C43" s="148"/>
      <c r="D43" s="148"/>
      <c r="E43" s="148"/>
      <c r="F43" s="148"/>
      <c r="G43" s="149" t="s">
        <v>105</v>
      </c>
      <c r="H43" s="150" t="s">
        <v>104</v>
      </c>
      <c r="I43" s="151"/>
      <c r="J43" s="151"/>
      <c r="K43" s="151"/>
      <c r="L43" s="151"/>
    </row>
    <row r="44" spans="1:12" s="12" customFormat="1" ht="22.5" customHeight="1">
      <c r="A44" s="106"/>
      <c r="B44" s="152"/>
      <c r="C44" s="152"/>
      <c r="D44" s="152"/>
      <c r="E44" s="152"/>
      <c r="F44" s="152"/>
      <c r="G44" s="58"/>
      <c r="H44" s="153"/>
      <c r="I44" s="125"/>
      <c r="J44" s="125"/>
      <c r="K44" s="125"/>
      <c r="L44" s="125"/>
    </row>
    <row r="45" spans="1:12" s="12" customFormat="1" ht="22.5" customHeight="1">
      <c r="A45" s="106"/>
      <c r="B45" s="154"/>
      <c r="C45" s="155" t="s">
        <v>48</v>
      </c>
      <c r="D45" s="156"/>
      <c r="E45" s="156"/>
      <c r="F45" s="157"/>
      <c r="G45" s="158">
        <v>507</v>
      </c>
      <c r="H45" s="159">
        <v>12446</v>
      </c>
      <c r="I45" s="65"/>
      <c r="J45" s="65"/>
      <c r="K45" s="65"/>
      <c r="L45" s="65"/>
    </row>
    <row r="46" spans="1:12" s="12" customFormat="1" ht="22.5" customHeight="1">
      <c r="A46" s="106"/>
      <c r="B46" s="154"/>
      <c r="C46" s="155" t="s">
        <v>49</v>
      </c>
      <c r="D46" s="156"/>
      <c r="E46" s="156"/>
      <c r="F46" s="157"/>
      <c r="G46" s="158">
        <v>21</v>
      </c>
      <c r="H46" s="159">
        <v>322</v>
      </c>
      <c r="I46" s="65"/>
      <c r="J46" s="65"/>
      <c r="K46" s="65"/>
      <c r="L46" s="65"/>
    </row>
    <row r="47" spans="1:12" s="12" customFormat="1" ht="22.5" customHeight="1">
      <c r="A47" s="106"/>
      <c r="B47" s="154"/>
      <c r="C47" s="155" t="s">
        <v>50</v>
      </c>
      <c r="D47" s="156"/>
      <c r="E47" s="156"/>
      <c r="F47" s="157"/>
      <c r="G47" s="158">
        <v>205</v>
      </c>
      <c r="H47" s="159">
        <v>4971</v>
      </c>
      <c r="I47" s="65"/>
      <c r="J47" s="65"/>
      <c r="K47" s="65"/>
      <c r="L47" s="65"/>
    </row>
    <row r="48" spans="1:12" s="12" customFormat="1" ht="22.5" customHeight="1">
      <c r="A48" s="106"/>
      <c r="B48" s="154"/>
      <c r="C48" s="155" t="s">
        <v>51</v>
      </c>
      <c r="D48" s="156"/>
      <c r="E48" s="156"/>
      <c r="F48" s="157"/>
      <c r="G48" s="158">
        <v>50</v>
      </c>
      <c r="H48" s="159">
        <v>1341</v>
      </c>
      <c r="I48" s="65"/>
      <c r="J48" s="65"/>
      <c r="K48" s="65"/>
      <c r="L48" s="65"/>
    </row>
    <row r="49" spans="1:12" s="12" customFormat="1" ht="22.5" customHeight="1">
      <c r="A49" s="106"/>
      <c r="B49" s="154"/>
      <c r="C49" s="155" t="s">
        <v>52</v>
      </c>
      <c r="D49" s="156"/>
      <c r="E49" s="156"/>
      <c r="F49" s="157"/>
      <c r="G49" s="158">
        <v>119</v>
      </c>
      <c r="H49" s="159">
        <v>15284</v>
      </c>
      <c r="I49" s="65"/>
      <c r="J49" s="65"/>
      <c r="K49" s="65"/>
      <c r="L49" s="65"/>
    </row>
    <row r="50" spans="1:12" s="12" customFormat="1" ht="22.5" customHeight="1">
      <c r="A50" s="106"/>
      <c r="B50" s="154"/>
      <c r="C50" s="155" t="s">
        <v>53</v>
      </c>
      <c r="D50" s="156"/>
      <c r="E50" s="156"/>
      <c r="F50" s="157"/>
      <c r="G50" s="158">
        <v>1209</v>
      </c>
      <c r="H50" s="159">
        <v>13807</v>
      </c>
      <c r="I50" s="65"/>
      <c r="J50" s="65"/>
      <c r="K50" s="65"/>
      <c r="L50" s="65"/>
    </row>
    <row r="51" spans="1:12" s="12" customFormat="1" ht="22.5" customHeight="1">
      <c r="A51" s="106"/>
      <c r="B51" s="154"/>
      <c r="C51" s="155" t="s">
        <v>54</v>
      </c>
      <c r="D51" s="156"/>
      <c r="E51" s="156"/>
      <c r="F51" s="157"/>
      <c r="G51" s="158">
        <v>319</v>
      </c>
      <c r="H51" s="159">
        <v>5395</v>
      </c>
      <c r="I51" s="65"/>
      <c r="J51" s="65"/>
      <c r="K51" s="65"/>
      <c r="L51" s="65"/>
    </row>
    <row r="52" spans="1:12" s="12" customFormat="1" ht="22.5" customHeight="1">
      <c r="A52" s="106"/>
      <c r="B52" s="154"/>
      <c r="C52" s="155" t="s">
        <v>55</v>
      </c>
      <c r="D52" s="156"/>
      <c r="E52" s="156"/>
      <c r="F52" s="157"/>
      <c r="G52" s="158">
        <v>135</v>
      </c>
      <c r="H52" s="159">
        <v>1557</v>
      </c>
      <c r="I52" s="65"/>
      <c r="J52" s="65"/>
      <c r="K52" s="65"/>
      <c r="L52" s="65"/>
    </row>
    <row r="53" spans="1:12" s="12" customFormat="1" ht="22.5" customHeight="1">
      <c r="A53" s="106"/>
      <c r="B53" s="154"/>
      <c r="C53" s="155" t="s">
        <v>63</v>
      </c>
      <c r="D53" s="156"/>
      <c r="E53" s="156"/>
      <c r="F53" s="157"/>
      <c r="G53" s="158">
        <v>14</v>
      </c>
      <c r="H53" s="159">
        <v>180</v>
      </c>
      <c r="I53" s="65"/>
      <c r="J53" s="65"/>
      <c r="K53" s="65"/>
      <c r="L53" s="65"/>
    </row>
    <row r="54" spans="1:12" s="12" customFormat="1" ht="22.5" customHeight="1">
      <c r="A54" s="106"/>
      <c r="B54" s="154"/>
      <c r="C54" s="155" t="s">
        <v>64</v>
      </c>
      <c r="D54" s="156"/>
      <c r="E54" s="156"/>
      <c r="F54" s="157"/>
      <c r="G54" s="158">
        <v>495</v>
      </c>
      <c r="H54" s="159">
        <v>2688</v>
      </c>
      <c r="I54" s="65"/>
      <c r="J54" s="65"/>
      <c r="K54" s="65"/>
      <c r="L54" s="65"/>
    </row>
    <row r="55" spans="1:12" s="12" customFormat="1" ht="22.5" customHeight="1">
      <c r="A55" s="106"/>
      <c r="B55" s="154"/>
      <c r="C55" s="155" t="s">
        <v>56</v>
      </c>
      <c r="D55" s="156"/>
      <c r="E55" s="156"/>
      <c r="F55" s="157"/>
      <c r="G55" s="158">
        <v>250</v>
      </c>
      <c r="H55" s="159">
        <v>23270</v>
      </c>
      <c r="I55" s="65"/>
      <c r="J55" s="65"/>
      <c r="K55" s="65"/>
      <c r="L55" s="65"/>
    </row>
    <row r="56" spans="1:12" s="12" customFormat="1" ht="22.5" customHeight="1">
      <c r="A56" s="106"/>
      <c r="B56" s="154"/>
      <c r="C56" s="155" t="s">
        <v>57</v>
      </c>
      <c r="D56" s="156"/>
      <c r="E56" s="156"/>
      <c r="F56" s="157"/>
      <c r="G56" s="158">
        <v>15</v>
      </c>
      <c r="H56" s="159">
        <v>419</v>
      </c>
      <c r="I56" s="65"/>
      <c r="J56" s="65"/>
      <c r="K56" s="65"/>
      <c r="L56" s="65"/>
    </row>
    <row r="57" spans="1:12" s="12" customFormat="1" ht="22.5" customHeight="1">
      <c r="A57" s="106"/>
      <c r="B57" s="154"/>
      <c r="C57" s="160" t="s">
        <v>58</v>
      </c>
      <c r="D57" s="156"/>
      <c r="E57" s="156"/>
      <c r="F57" s="157"/>
      <c r="G57" s="92">
        <v>37</v>
      </c>
      <c r="H57" s="159">
        <v>441</v>
      </c>
      <c r="I57" s="65"/>
      <c r="J57" s="65"/>
      <c r="K57" s="65"/>
      <c r="L57" s="65"/>
    </row>
    <row r="58" spans="1:12" s="12" customFormat="1" ht="22.5" customHeight="1">
      <c r="A58" s="106"/>
      <c r="B58" s="154"/>
      <c r="C58" s="160" t="s">
        <v>59</v>
      </c>
      <c r="D58" s="156"/>
      <c r="E58" s="156"/>
      <c r="F58" s="157"/>
      <c r="G58" s="92">
        <v>447</v>
      </c>
      <c r="H58" s="159">
        <v>33225</v>
      </c>
      <c r="I58" s="65"/>
      <c r="J58" s="65"/>
      <c r="K58" s="65"/>
      <c r="L58" s="65"/>
    </row>
    <row r="59" spans="1:12" s="12" customFormat="1" ht="22.5" customHeight="1">
      <c r="A59" s="106"/>
      <c r="B59" s="154"/>
      <c r="C59" s="160" t="s">
        <v>96</v>
      </c>
      <c r="D59" s="156"/>
      <c r="E59" s="156"/>
      <c r="F59" s="157"/>
      <c r="G59" s="92">
        <v>135</v>
      </c>
      <c r="H59" s="159">
        <v>724</v>
      </c>
      <c r="I59" s="65"/>
      <c r="J59" s="65"/>
      <c r="K59" s="65"/>
      <c r="L59" s="65"/>
    </row>
    <row r="60" spans="1:12" s="12" customFormat="1" ht="22.5" customHeight="1">
      <c r="A60" s="106"/>
      <c r="B60" s="154"/>
      <c r="C60" s="160" t="s">
        <v>60</v>
      </c>
      <c r="D60" s="156"/>
      <c r="E60" s="156"/>
      <c r="F60" s="157"/>
      <c r="G60" s="92">
        <v>1</v>
      </c>
      <c r="H60" s="159">
        <v>21</v>
      </c>
      <c r="I60" s="65"/>
      <c r="J60" s="65"/>
      <c r="K60" s="65"/>
      <c r="L60" s="65"/>
    </row>
    <row r="61" spans="1:12" s="12" customFormat="1" ht="22.5" customHeight="1">
      <c r="A61" s="106"/>
      <c r="B61" s="154"/>
      <c r="C61" s="160" t="s">
        <v>112</v>
      </c>
      <c r="D61" s="156"/>
      <c r="E61" s="156"/>
      <c r="F61" s="157"/>
      <c r="G61" s="92">
        <v>353</v>
      </c>
      <c r="H61" s="159">
        <v>4103</v>
      </c>
      <c r="I61" s="65"/>
      <c r="J61" s="65"/>
      <c r="K61" s="65"/>
      <c r="L61" s="65"/>
    </row>
    <row r="62" spans="1:12" s="12" customFormat="1" ht="22.5" customHeight="1">
      <c r="A62" s="106"/>
      <c r="B62" s="154"/>
      <c r="C62" s="160" t="s">
        <v>61</v>
      </c>
      <c r="D62" s="156"/>
      <c r="E62" s="156"/>
      <c r="F62" s="157"/>
      <c r="G62" s="92">
        <v>69</v>
      </c>
      <c r="H62" s="159">
        <v>449</v>
      </c>
      <c r="I62" s="65"/>
      <c r="J62" s="65"/>
      <c r="K62" s="65"/>
      <c r="L62" s="65"/>
    </row>
    <row r="63" spans="1:12" s="12" customFormat="1" ht="22.5" customHeight="1">
      <c r="A63" s="106"/>
      <c r="B63" s="154"/>
      <c r="C63" s="160" t="s">
        <v>62</v>
      </c>
      <c r="D63" s="156"/>
      <c r="E63" s="156"/>
      <c r="F63" s="157"/>
      <c r="G63" s="92">
        <v>155</v>
      </c>
      <c r="H63" s="159">
        <v>832</v>
      </c>
      <c r="I63" s="65"/>
      <c r="J63" s="65"/>
      <c r="K63" s="65"/>
      <c r="L63" s="65"/>
    </row>
    <row r="64" spans="1:12" s="12" customFormat="1" ht="22.5" customHeight="1">
      <c r="A64" s="106"/>
      <c r="B64" s="154"/>
      <c r="C64" s="160" t="s">
        <v>107</v>
      </c>
      <c r="D64" s="156"/>
      <c r="E64" s="156"/>
      <c r="F64" s="157"/>
      <c r="G64" s="92">
        <v>11</v>
      </c>
      <c r="H64" s="159">
        <v>45</v>
      </c>
      <c r="I64" s="65"/>
      <c r="J64" s="65"/>
      <c r="K64" s="65"/>
      <c r="L64" s="65"/>
    </row>
    <row r="65" spans="1:12" s="12" customFormat="1" ht="22.5" customHeight="1">
      <c r="A65" s="106"/>
      <c r="B65" s="154"/>
      <c r="C65" s="160" t="s">
        <v>86</v>
      </c>
      <c r="D65" s="156"/>
      <c r="E65" s="156"/>
      <c r="F65" s="157"/>
      <c r="G65" s="92">
        <v>559</v>
      </c>
      <c r="H65" s="159">
        <v>2123</v>
      </c>
      <c r="I65" s="65"/>
      <c r="J65" s="65"/>
      <c r="K65" s="65"/>
      <c r="L65" s="65"/>
    </row>
    <row r="66" spans="1:12" s="12" customFormat="1" ht="22.5" customHeight="1">
      <c r="A66" s="106"/>
      <c r="B66" s="161"/>
      <c r="C66" s="162" t="s">
        <v>87</v>
      </c>
      <c r="D66" s="156"/>
      <c r="E66" s="156"/>
      <c r="F66" s="157"/>
      <c r="G66" s="92">
        <v>169</v>
      </c>
      <c r="H66" s="159">
        <v>595</v>
      </c>
      <c r="I66" s="65"/>
      <c r="J66" s="65"/>
      <c r="K66" s="65"/>
      <c r="L66" s="65"/>
    </row>
    <row r="67" spans="1:12" s="12" customFormat="1" ht="22.5" customHeight="1">
      <c r="A67" s="106"/>
      <c r="B67" s="161"/>
      <c r="C67" s="160" t="s">
        <v>19</v>
      </c>
      <c r="D67" s="156"/>
      <c r="E67" s="156"/>
      <c r="F67" s="157"/>
      <c r="G67" s="92">
        <v>1343</v>
      </c>
      <c r="H67" s="159">
        <v>5167</v>
      </c>
      <c r="I67" s="65"/>
      <c r="J67" s="65"/>
      <c r="K67" s="65"/>
      <c r="L67" s="65"/>
    </row>
    <row r="68" spans="1:12" s="12" customFormat="1" ht="22.5" customHeight="1">
      <c r="A68" s="106"/>
      <c r="B68" s="161"/>
      <c r="C68" s="160" t="s">
        <v>20</v>
      </c>
      <c r="D68" s="156"/>
      <c r="E68" s="156"/>
      <c r="F68" s="157"/>
      <c r="G68" s="92">
        <v>765</v>
      </c>
      <c r="H68" s="159">
        <v>2606</v>
      </c>
      <c r="I68" s="65"/>
      <c r="J68" s="65"/>
      <c r="K68" s="65"/>
      <c r="L68" s="65"/>
    </row>
    <row r="69" spans="1:12" s="12" customFormat="1" ht="22.5" customHeight="1">
      <c r="A69" s="106"/>
      <c r="B69" s="161"/>
      <c r="C69" s="160" t="s">
        <v>21</v>
      </c>
      <c r="D69" s="156"/>
      <c r="E69" s="156"/>
      <c r="F69" s="157"/>
      <c r="G69" s="92">
        <v>10</v>
      </c>
      <c r="H69" s="159">
        <v>36</v>
      </c>
      <c r="I69" s="65"/>
      <c r="J69" s="65"/>
      <c r="K69" s="65"/>
      <c r="L69" s="65"/>
    </row>
    <row r="70" spans="1:12" s="12" customFormat="1" ht="22.5" customHeight="1">
      <c r="A70" s="106"/>
      <c r="B70" s="161"/>
      <c r="C70" s="160" t="s">
        <v>118</v>
      </c>
      <c r="D70" s="156"/>
      <c r="E70" s="156"/>
      <c r="F70" s="157"/>
      <c r="G70" s="92">
        <v>203</v>
      </c>
      <c r="H70" s="159">
        <v>540</v>
      </c>
      <c r="I70" s="65"/>
      <c r="J70" s="65"/>
      <c r="K70" s="65"/>
      <c r="L70" s="163"/>
    </row>
    <row r="71" spans="1:12" s="12" customFormat="1" ht="22.5" customHeight="1">
      <c r="A71" s="106"/>
      <c r="B71" s="161"/>
      <c r="C71" s="160" t="s">
        <v>40</v>
      </c>
      <c r="D71" s="156"/>
      <c r="E71" s="156"/>
      <c r="F71" s="157"/>
      <c r="G71" s="92">
        <v>199</v>
      </c>
      <c r="H71" s="164"/>
      <c r="I71" s="65"/>
      <c r="J71" s="65"/>
      <c r="K71" s="65"/>
      <c r="L71" s="163"/>
    </row>
    <row r="72" spans="1:12" s="12" customFormat="1" ht="22.5" customHeight="1">
      <c r="A72" s="106"/>
      <c r="B72" s="161"/>
      <c r="C72" s="165" t="s">
        <v>83</v>
      </c>
      <c r="D72" s="156"/>
      <c r="E72" s="156"/>
      <c r="F72" s="157"/>
      <c r="G72" s="92">
        <v>275</v>
      </c>
      <c r="H72" s="164"/>
      <c r="I72" s="65"/>
      <c r="J72" s="65"/>
      <c r="K72" s="65"/>
      <c r="L72" s="163"/>
    </row>
    <row r="73" spans="1:13" s="12" customFormat="1" ht="22.5" customHeight="1">
      <c r="A73" s="106"/>
      <c r="B73" s="166" t="s">
        <v>15</v>
      </c>
      <c r="C73" s="167"/>
      <c r="D73" s="167"/>
      <c r="E73" s="167"/>
      <c r="F73" s="157"/>
      <c r="G73" s="92">
        <v>8067</v>
      </c>
      <c r="H73" s="159">
        <v>132587</v>
      </c>
      <c r="I73" s="65"/>
      <c r="J73" s="65"/>
      <c r="K73" s="65"/>
      <c r="L73" s="147"/>
      <c r="M73" s="20">
        <f>SUM(H45:H72)-H73</f>
        <v>0</v>
      </c>
    </row>
    <row r="74" spans="1:12" s="12" customFormat="1" ht="63" customHeight="1">
      <c r="A74" s="168"/>
      <c r="B74" s="169" t="s">
        <v>137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69"/>
    </row>
    <row r="75" spans="1:12" s="12" customFormat="1" ht="22.5" customHeight="1">
      <c r="A75" s="67" t="s">
        <v>138</v>
      </c>
      <c r="B75" s="67"/>
      <c r="C75" s="69"/>
      <c r="D75" s="108"/>
      <c r="E75" s="71"/>
      <c r="F75" s="71"/>
      <c r="G75" s="71"/>
      <c r="H75" s="71"/>
      <c r="I75" s="66"/>
      <c r="J75" s="65"/>
      <c r="K75" s="170"/>
      <c r="L75" s="147"/>
    </row>
    <row r="76" spans="1:12" s="10" customFormat="1" ht="20.25" customHeight="1">
      <c r="A76" s="42"/>
      <c r="B76" s="60"/>
      <c r="C76" s="39"/>
      <c r="D76" s="171" t="s">
        <v>17</v>
      </c>
      <c r="E76" s="171" t="s">
        <v>18</v>
      </c>
      <c r="F76" s="171" t="s">
        <v>15</v>
      </c>
      <c r="G76" s="42"/>
      <c r="H76" s="42"/>
      <c r="I76" s="42"/>
      <c r="J76" s="42"/>
      <c r="K76" s="42"/>
      <c r="L76" s="147"/>
    </row>
    <row r="77" spans="1:12" s="4" customFormat="1" ht="20.25" customHeight="1">
      <c r="A77" s="42"/>
      <c r="B77" s="60" t="s">
        <v>101</v>
      </c>
      <c r="C77" s="39"/>
      <c r="D77" s="63">
        <v>17565</v>
      </c>
      <c r="E77" s="63">
        <v>2009</v>
      </c>
      <c r="F77" s="63">
        <v>19574</v>
      </c>
      <c r="G77" s="42"/>
      <c r="H77" s="42"/>
      <c r="I77" s="42"/>
      <c r="J77" s="42"/>
      <c r="K77" s="42"/>
      <c r="L77" s="147"/>
    </row>
    <row r="78" spans="1:12" s="4" customFormat="1" ht="20.25" customHeight="1">
      <c r="A78" s="42"/>
      <c r="B78" s="60" t="s">
        <v>102</v>
      </c>
      <c r="C78" s="39"/>
      <c r="D78" s="63">
        <v>17565</v>
      </c>
      <c r="E78" s="63">
        <v>1811</v>
      </c>
      <c r="F78" s="63">
        <v>19376</v>
      </c>
      <c r="G78" s="44"/>
      <c r="H78" s="44"/>
      <c r="I78" s="44"/>
      <c r="J78" s="44"/>
      <c r="K78" s="44"/>
      <c r="L78" s="147"/>
    </row>
    <row r="79" spans="1:12" s="4" customFormat="1" ht="20.25" customHeight="1">
      <c r="A79" s="42"/>
      <c r="B79" s="60" t="s">
        <v>103</v>
      </c>
      <c r="C79" s="39"/>
      <c r="D79" s="172">
        <v>1</v>
      </c>
      <c r="E79" s="172">
        <v>0.9014435042309606</v>
      </c>
      <c r="F79" s="172">
        <v>0.989884540717278</v>
      </c>
      <c r="G79" s="44"/>
      <c r="H79" s="44"/>
      <c r="I79" s="44"/>
      <c r="J79" s="65"/>
      <c r="K79" s="65"/>
      <c r="L79" s="147"/>
    </row>
    <row r="80" spans="1:12" s="12" customFormat="1" ht="18.75" customHeight="1">
      <c r="A80" s="173"/>
      <c r="B80" s="173" t="s">
        <v>132</v>
      </c>
      <c r="C80" s="174"/>
      <c r="D80" s="174"/>
      <c r="E80" s="174"/>
      <c r="F80" s="174"/>
      <c r="G80" s="66"/>
      <c r="H80" s="66"/>
      <c r="I80" s="66"/>
      <c r="J80" s="65"/>
      <c r="K80" s="65"/>
      <c r="L80" s="147"/>
    </row>
    <row r="81" spans="1:12" s="12" customFormat="1" ht="11.25" customHeight="1">
      <c r="A81" s="173"/>
      <c r="B81" s="173" t="s">
        <v>79</v>
      </c>
      <c r="C81" s="174"/>
      <c r="D81" s="174"/>
      <c r="E81" s="174"/>
      <c r="F81" s="174"/>
      <c r="G81" s="66"/>
      <c r="H81" s="66"/>
      <c r="I81" s="66"/>
      <c r="J81" s="65"/>
      <c r="K81" s="65"/>
      <c r="L81" s="147"/>
    </row>
    <row r="82" spans="1:12" s="12" customFormat="1" ht="18.75" customHeight="1">
      <c r="A82" s="67" t="s">
        <v>74</v>
      </c>
      <c r="B82" s="113"/>
      <c r="C82" s="68"/>
      <c r="D82" s="66"/>
      <c r="E82" s="65"/>
      <c r="F82" s="71" t="s">
        <v>133</v>
      </c>
      <c r="G82" s="66"/>
      <c r="H82" s="66"/>
      <c r="I82" s="66" t="s">
        <v>120</v>
      </c>
      <c r="J82" s="65"/>
      <c r="K82" s="65"/>
      <c r="L82" s="147"/>
    </row>
    <row r="83" spans="1:12" s="12" customFormat="1" ht="11.25" customHeight="1">
      <c r="A83" s="67"/>
      <c r="B83" s="113"/>
      <c r="C83" s="68"/>
      <c r="D83" s="66"/>
      <c r="E83" s="71"/>
      <c r="F83" s="66"/>
      <c r="G83" s="66"/>
      <c r="H83" s="66"/>
      <c r="I83" s="66"/>
      <c r="J83" s="65"/>
      <c r="K83" s="65"/>
      <c r="L83" s="147"/>
    </row>
    <row r="84" spans="1:12" s="12" customFormat="1" ht="22.5" customHeight="1">
      <c r="A84" s="67"/>
      <c r="B84" s="160" t="s">
        <v>75</v>
      </c>
      <c r="C84" s="175"/>
      <c r="D84" s="156"/>
      <c r="E84" s="176"/>
      <c r="F84" s="177" t="s">
        <v>126</v>
      </c>
      <c r="G84" s="138">
        <v>330</v>
      </c>
      <c r="H84" s="66"/>
      <c r="I84" s="66"/>
      <c r="J84" s="65"/>
      <c r="K84" s="65"/>
      <c r="L84" s="147"/>
    </row>
    <row r="85" spans="1:12" s="12" customFormat="1" ht="11.25" customHeight="1">
      <c r="A85" s="67"/>
      <c r="B85" s="114"/>
      <c r="C85" s="68"/>
      <c r="D85" s="66"/>
      <c r="E85" s="71"/>
      <c r="F85" s="66"/>
      <c r="G85" s="66"/>
      <c r="H85" s="66"/>
      <c r="I85" s="66"/>
      <c r="J85" s="70"/>
      <c r="K85" s="70"/>
      <c r="L85" s="147"/>
    </row>
    <row r="86" spans="1:12" s="12" customFormat="1" ht="18.75" customHeight="1">
      <c r="A86" s="65"/>
      <c r="B86" s="114" t="s">
        <v>77</v>
      </c>
      <c r="C86" s="70"/>
      <c r="D86" s="70"/>
      <c r="E86" s="70"/>
      <c r="F86" s="70"/>
      <c r="G86" s="70"/>
      <c r="H86" s="70"/>
      <c r="I86" s="70"/>
      <c r="J86" s="70"/>
      <c r="K86" s="70"/>
      <c r="L86" s="147"/>
    </row>
    <row r="87" spans="1:12" s="12" customFormat="1" ht="14.25">
      <c r="A87" s="65"/>
      <c r="B87" s="178"/>
      <c r="C87" s="179"/>
      <c r="D87" s="180"/>
      <c r="E87" s="181"/>
      <c r="F87" s="182" t="s">
        <v>126</v>
      </c>
      <c r="G87" s="183"/>
      <c r="H87" s="70"/>
      <c r="I87" s="70"/>
      <c r="J87" s="70"/>
      <c r="K87" s="70"/>
      <c r="L87" s="147"/>
    </row>
    <row r="88" spans="1:12" s="12" customFormat="1" ht="26.25" customHeight="1">
      <c r="A88" s="65"/>
      <c r="B88" s="184"/>
      <c r="C88" s="185"/>
      <c r="D88" s="186"/>
      <c r="E88" s="187"/>
      <c r="F88" s="188" t="s">
        <v>127</v>
      </c>
      <c r="G88" s="189" t="s">
        <v>128</v>
      </c>
      <c r="H88" s="70"/>
      <c r="I88" s="70"/>
      <c r="J88" s="70"/>
      <c r="K88" s="70"/>
      <c r="L88" s="147"/>
    </row>
    <row r="89" spans="1:12" s="12" customFormat="1" ht="21.75" customHeight="1">
      <c r="A89" s="65"/>
      <c r="B89" s="190" t="s">
        <v>22</v>
      </c>
      <c r="C89" s="191"/>
      <c r="D89" s="191"/>
      <c r="E89" s="192"/>
      <c r="F89" s="193">
        <v>313</v>
      </c>
      <c r="G89" s="194"/>
      <c r="H89" s="70"/>
      <c r="I89" s="70"/>
      <c r="J89" s="70"/>
      <c r="K89" s="70"/>
      <c r="L89" s="147"/>
    </row>
    <row r="90" spans="1:12" s="12" customFormat="1" ht="21.75" customHeight="1">
      <c r="A90" s="65"/>
      <c r="B90" s="190" t="s">
        <v>23</v>
      </c>
      <c r="C90" s="191"/>
      <c r="D90" s="191"/>
      <c r="E90" s="192"/>
      <c r="F90" s="193">
        <v>9</v>
      </c>
      <c r="G90" s="138">
        <v>9</v>
      </c>
      <c r="H90" s="70"/>
      <c r="I90" s="70"/>
      <c r="J90" s="70"/>
      <c r="K90" s="70"/>
      <c r="L90" s="147"/>
    </row>
    <row r="91" spans="1:12" s="12" customFormat="1" ht="21.75" customHeight="1">
      <c r="A91" s="65"/>
      <c r="B91" s="190" t="s">
        <v>24</v>
      </c>
      <c r="C91" s="191"/>
      <c r="D91" s="191"/>
      <c r="E91" s="192"/>
      <c r="F91" s="193">
        <v>159</v>
      </c>
      <c r="G91" s="193">
        <v>159</v>
      </c>
      <c r="H91" s="70"/>
      <c r="I91" s="70"/>
      <c r="J91" s="70"/>
      <c r="K91" s="70"/>
      <c r="L91" s="147"/>
    </row>
    <row r="92" spans="1:12" s="12" customFormat="1" ht="21.75" customHeight="1">
      <c r="A92" s="65"/>
      <c r="B92" s="190" t="s">
        <v>88</v>
      </c>
      <c r="C92" s="191"/>
      <c r="D92" s="191"/>
      <c r="E92" s="192"/>
      <c r="F92" s="193">
        <v>10</v>
      </c>
      <c r="G92" s="138">
        <v>10</v>
      </c>
      <c r="H92" s="70"/>
      <c r="I92" s="70"/>
      <c r="J92" s="70"/>
      <c r="K92" s="70"/>
      <c r="L92" s="147"/>
    </row>
    <row r="93" spans="1:12" s="12" customFormat="1" ht="21.75" customHeight="1">
      <c r="A93" s="65"/>
      <c r="B93" s="190" t="s">
        <v>25</v>
      </c>
      <c r="C93" s="191"/>
      <c r="D93" s="191"/>
      <c r="E93" s="192"/>
      <c r="F93" s="193">
        <v>279</v>
      </c>
      <c r="G93" s="195"/>
      <c r="H93" s="70"/>
      <c r="I93" s="70"/>
      <c r="J93" s="70"/>
      <c r="K93" s="70"/>
      <c r="L93" s="147"/>
    </row>
    <row r="94" spans="1:12" s="12" customFormat="1" ht="21.75" customHeight="1">
      <c r="A94" s="65"/>
      <c r="B94" s="190" t="s">
        <v>89</v>
      </c>
      <c r="C94" s="191"/>
      <c r="D94" s="191"/>
      <c r="E94" s="192"/>
      <c r="F94" s="193">
        <v>53</v>
      </c>
      <c r="G94" s="193">
        <v>53</v>
      </c>
      <c r="H94" s="70"/>
      <c r="I94" s="70"/>
      <c r="J94" s="70"/>
      <c r="K94" s="70"/>
      <c r="L94" s="147"/>
    </row>
    <row r="95" spans="1:12" s="12" customFormat="1" ht="21.75" customHeight="1">
      <c r="A95" s="65"/>
      <c r="B95" s="190" t="s">
        <v>26</v>
      </c>
      <c r="C95" s="191"/>
      <c r="D95" s="191"/>
      <c r="E95" s="192"/>
      <c r="F95" s="193">
        <v>68</v>
      </c>
      <c r="G95" s="193">
        <v>68</v>
      </c>
      <c r="H95" s="70"/>
      <c r="I95" s="70"/>
      <c r="J95" s="70"/>
      <c r="K95" s="70"/>
      <c r="L95" s="147"/>
    </row>
    <row r="96" spans="1:12" s="12" customFormat="1" ht="21.75" customHeight="1">
      <c r="A96" s="65"/>
      <c r="B96" s="190" t="s">
        <v>90</v>
      </c>
      <c r="C96" s="191"/>
      <c r="D96" s="191"/>
      <c r="E96" s="192"/>
      <c r="F96" s="193">
        <v>70</v>
      </c>
      <c r="G96" s="138">
        <v>68</v>
      </c>
      <c r="H96" s="70"/>
      <c r="I96" s="70"/>
      <c r="J96" s="70"/>
      <c r="K96" s="70"/>
      <c r="L96" s="147"/>
    </row>
    <row r="97" spans="1:12" s="12" customFormat="1" ht="21.75" customHeight="1">
      <c r="A97" s="65"/>
      <c r="B97" s="190" t="s">
        <v>91</v>
      </c>
      <c r="C97" s="191"/>
      <c r="D97" s="191"/>
      <c r="E97" s="192"/>
      <c r="F97" s="193">
        <v>0</v>
      </c>
      <c r="G97" s="138">
        <v>0</v>
      </c>
      <c r="H97" s="70"/>
      <c r="I97" s="70"/>
      <c r="J97" s="65"/>
      <c r="K97" s="65"/>
      <c r="L97" s="147"/>
    </row>
    <row r="98" spans="1:12" s="12" customFormat="1" ht="21.75" customHeight="1">
      <c r="A98" s="65"/>
      <c r="B98" s="190" t="s">
        <v>43</v>
      </c>
      <c r="C98" s="191"/>
      <c r="D98" s="191"/>
      <c r="E98" s="192"/>
      <c r="F98" s="193">
        <v>40</v>
      </c>
      <c r="G98" s="138">
        <v>32</v>
      </c>
      <c r="H98" s="65"/>
      <c r="I98" s="65"/>
      <c r="J98" s="65"/>
      <c r="K98" s="65"/>
      <c r="L98" s="147"/>
    </row>
    <row r="99" spans="1:12" s="12" customFormat="1" ht="21.75" customHeight="1">
      <c r="A99" s="65"/>
      <c r="B99" s="190" t="s">
        <v>73</v>
      </c>
      <c r="C99" s="191"/>
      <c r="D99" s="191"/>
      <c r="E99" s="192"/>
      <c r="F99" s="193">
        <v>47</v>
      </c>
      <c r="G99" s="138">
        <v>44</v>
      </c>
      <c r="H99" s="65"/>
      <c r="I99" s="65"/>
      <c r="J99" s="65"/>
      <c r="K99" s="65"/>
      <c r="L99" s="147"/>
    </row>
    <row r="100" spans="1:12" s="12" customFormat="1" ht="21.75" customHeight="1">
      <c r="A100" s="65"/>
      <c r="B100" s="190" t="s">
        <v>80</v>
      </c>
      <c r="C100" s="191"/>
      <c r="D100" s="191"/>
      <c r="E100" s="192"/>
      <c r="F100" s="193">
        <v>1</v>
      </c>
      <c r="G100" s="194"/>
      <c r="H100" s="65"/>
      <c r="I100" s="65"/>
      <c r="J100" s="65"/>
      <c r="K100" s="65"/>
      <c r="L100" s="147"/>
    </row>
    <row r="101" spans="1:12" s="12" customFormat="1" ht="21.75" customHeight="1">
      <c r="A101" s="65"/>
      <c r="B101" s="190" t="s">
        <v>85</v>
      </c>
      <c r="C101" s="191"/>
      <c r="D101" s="191"/>
      <c r="E101" s="192"/>
      <c r="F101" s="193">
        <v>17</v>
      </c>
      <c r="G101" s="194"/>
      <c r="H101" s="65"/>
      <c r="I101" s="65"/>
      <c r="J101" s="65"/>
      <c r="K101" s="65"/>
      <c r="L101" s="147"/>
    </row>
    <row r="102" spans="1:12" s="12" customFormat="1" ht="21.75" customHeight="1">
      <c r="A102" s="65"/>
      <c r="B102" s="190" t="s">
        <v>107</v>
      </c>
      <c r="C102" s="191"/>
      <c r="D102" s="191"/>
      <c r="E102" s="192"/>
      <c r="F102" s="193">
        <v>3</v>
      </c>
      <c r="G102" s="194"/>
      <c r="H102" s="65"/>
      <c r="I102" s="65"/>
      <c r="J102" s="65"/>
      <c r="K102" s="65"/>
      <c r="L102" s="147"/>
    </row>
    <row r="103" spans="1:12" s="12" customFormat="1" ht="21.75" customHeight="1">
      <c r="A103" s="65"/>
      <c r="B103" s="196" t="s">
        <v>111</v>
      </c>
      <c r="C103" s="197"/>
      <c r="D103" s="197"/>
      <c r="E103" s="198"/>
      <c r="F103" s="193">
        <v>197</v>
      </c>
      <c r="G103" s="194"/>
      <c r="H103" s="65"/>
      <c r="I103" s="65"/>
      <c r="J103" s="65"/>
      <c r="K103" s="65"/>
      <c r="L103" s="147"/>
    </row>
    <row r="104" spans="1:12" s="12" customFormat="1" ht="10.5" customHeight="1">
      <c r="A104" s="67"/>
      <c r="B104" s="114"/>
      <c r="C104" s="68"/>
      <c r="D104" s="66"/>
      <c r="E104" s="71"/>
      <c r="F104" s="66"/>
      <c r="G104" s="66"/>
      <c r="H104" s="66"/>
      <c r="I104" s="66"/>
      <c r="J104" s="70"/>
      <c r="K104" s="70"/>
      <c r="L104" s="147"/>
    </row>
    <row r="105" spans="1:12" s="12" customFormat="1" ht="18" customHeight="1">
      <c r="A105" s="65"/>
      <c r="B105" s="114" t="s">
        <v>78</v>
      </c>
      <c r="C105" s="70"/>
      <c r="D105" s="70"/>
      <c r="E105" s="70"/>
      <c r="F105" s="70"/>
      <c r="G105" s="70"/>
      <c r="H105" s="70"/>
      <c r="I105" s="70"/>
      <c r="J105" s="70"/>
      <c r="K105" s="70"/>
      <c r="L105" s="147"/>
    </row>
    <row r="106" spans="1:12" s="12" customFormat="1" ht="22.5" customHeight="1">
      <c r="A106" s="65"/>
      <c r="B106" s="190"/>
      <c r="C106" s="191"/>
      <c r="D106" s="191"/>
      <c r="E106" s="192"/>
      <c r="F106" s="177" t="s">
        <v>129</v>
      </c>
      <c r="G106" s="199" t="s">
        <v>130</v>
      </c>
      <c r="H106" s="70"/>
      <c r="I106" s="70"/>
      <c r="J106" s="65"/>
      <c r="K106" s="65"/>
      <c r="L106" s="147"/>
    </row>
    <row r="107" spans="1:12" s="12" customFormat="1" ht="22.5" customHeight="1">
      <c r="A107" s="65"/>
      <c r="B107" s="200" t="s">
        <v>76</v>
      </c>
      <c r="C107" s="201"/>
      <c r="D107" s="202"/>
      <c r="E107" s="203"/>
      <c r="F107" s="204">
        <v>49</v>
      </c>
      <c r="G107" s="63">
        <v>3047</v>
      </c>
      <c r="H107" s="65"/>
      <c r="I107" s="65"/>
      <c r="J107" s="65"/>
      <c r="K107" s="65"/>
      <c r="L107" s="147"/>
    </row>
    <row r="108" spans="1:12" s="12" customFormat="1" ht="22.5" customHeight="1">
      <c r="A108" s="65"/>
      <c r="B108" s="205" t="s">
        <v>45</v>
      </c>
      <c r="C108" s="206"/>
      <c r="D108" s="206"/>
      <c r="E108" s="207"/>
      <c r="F108" s="204">
        <v>148</v>
      </c>
      <c r="G108" s="63">
        <v>2316</v>
      </c>
      <c r="H108" s="65"/>
      <c r="I108" s="65"/>
      <c r="J108" s="208"/>
      <c r="K108" s="208"/>
      <c r="L108" s="147"/>
    </row>
    <row r="109" spans="1:12" s="5" customFormat="1" ht="27.75" customHeight="1">
      <c r="A109" s="208"/>
      <c r="B109" s="205" t="s">
        <v>44</v>
      </c>
      <c r="C109" s="206"/>
      <c r="D109" s="206"/>
      <c r="E109" s="207"/>
      <c r="F109" s="204">
        <v>22</v>
      </c>
      <c r="G109" s="63">
        <v>621</v>
      </c>
      <c r="H109" s="208"/>
      <c r="I109" s="208"/>
      <c r="J109" s="70"/>
      <c r="K109" s="70"/>
      <c r="L109" s="147"/>
    </row>
    <row r="110" spans="1:12" s="12" customFormat="1" ht="22.5" customHeight="1">
      <c r="A110" s="65"/>
      <c r="B110" s="205" t="s">
        <v>46</v>
      </c>
      <c r="C110" s="206"/>
      <c r="D110" s="206"/>
      <c r="E110" s="207"/>
      <c r="F110" s="204">
        <v>61</v>
      </c>
      <c r="G110" s="63">
        <v>4953</v>
      </c>
      <c r="H110" s="70"/>
      <c r="I110" s="70"/>
      <c r="J110" s="70"/>
      <c r="K110" s="70"/>
      <c r="L110" s="147"/>
    </row>
    <row r="111" spans="1:12" s="12" customFormat="1" ht="22.5" customHeight="1">
      <c r="A111" s="65"/>
      <c r="B111" s="165" t="s">
        <v>47</v>
      </c>
      <c r="C111" s="191"/>
      <c r="D111" s="191"/>
      <c r="E111" s="192"/>
      <c r="F111" s="204">
        <v>34</v>
      </c>
      <c r="G111" s="63">
        <v>2770</v>
      </c>
      <c r="H111" s="70"/>
      <c r="I111" s="70"/>
      <c r="J111" s="70"/>
      <c r="K111" s="70"/>
      <c r="L111" s="147"/>
    </row>
    <row r="112" spans="1:12" s="12" customFormat="1" ht="22.5" customHeight="1">
      <c r="A112" s="65"/>
      <c r="B112" s="209" t="s">
        <v>118</v>
      </c>
      <c r="C112" s="210"/>
      <c r="D112" s="210"/>
      <c r="E112" s="211"/>
      <c r="F112" s="204">
        <v>11</v>
      </c>
      <c r="G112" s="63">
        <v>599</v>
      </c>
      <c r="H112" s="70"/>
      <c r="I112" s="70"/>
      <c r="J112" s="70"/>
      <c r="K112" s="70"/>
      <c r="L112" s="147"/>
    </row>
    <row r="113" spans="1:12" s="12" customFormat="1" ht="22.5" customHeight="1">
      <c r="A113" s="65"/>
      <c r="B113" s="165" t="s">
        <v>21</v>
      </c>
      <c r="C113" s="191"/>
      <c r="D113" s="191"/>
      <c r="E113" s="192"/>
      <c r="F113" s="204">
        <v>1</v>
      </c>
      <c r="G113" s="63">
        <v>11</v>
      </c>
      <c r="H113" s="70"/>
      <c r="I113" s="70"/>
      <c r="J113" s="70"/>
      <c r="K113" s="70"/>
      <c r="L113" s="147"/>
    </row>
    <row r="114" spans="1:12" s="6" customFormat="1" ht="15" customHeight="1">
      <c r="A114" s="212"/>
      <c r="B114" s="30" t="s">
        <v>139</v>
      </c>
      <c r="C114" s="213"/>
      <c r="D114" s="213"/>
      <c r="E114" s="213"/>
      <c r="F114" s="213"/>
      <c r="G114" s="213"/>
      <c r="H114" s="213"/>
      <c r="I114" s="213"/>
      <c r="J114" s="29"/>
      <c r="K114" s="29"/>
      <c r="L114" s="147"/>
    </row>
    <row r="115" spans="1:12" s="6" customFormat="1" ht="15" customHeight="1">
      <c r="A115" s="212"/>
      <c r="B115" s="29" t="s">
        <v>121</v>
      </c>
      <c r="C115" s="29"/>
      <c r="D115" s="29"/>
      <c r="E115" s="29"/>
      <c r="F115" s="29"/>
      <c r="G115" s="214"/>
      <c r="H115" s="29"/>
      <c r="I115" s="29"/>
      <c r="J115" s="29"/>
      <c r="K115" s="29"/>
      <c r="L115" s="147"/>
    </row>
    <row r="116" spans="1:12" s="12" customFormat="1" ht="22.5" customHeight="1">
      <c r="A116" s="215" t="s">
        <v>39</v>
      </c>
      <c r="B116" s="114"/>
      <c r="C116" s="70"/>
      <c r="D116" s="70"/>
      <c r="E116" s="70"/>
      <c r="F116" s="70"/>
      <c r="G116" s="70"/>
      <c r="H116" s="70"/>
      <c r="I116" s="70"/>
      <c r="J116" s="70"/>
      <c r="K116" s="70"/>
      <c r="L116" s="147"/>
    </row>
    <row r="117" spans="1:12" s="12" customFormat="1" ht="22.5" customHeight="1">
      <c r="A117" s="216"/>
      <c r="B117" s="114"/>
      <c r="C117" s="70"/>
      <c r="D117" s="70"/>
      <c r="E117" s="70"/>
      <c r="F117" s="70"/>
      <c r="G117" s="70"/>
      <c r="H117" s="70"/>
      <c r="I117" s="70"/>
      <c r="J117" s="70"/>
      <c r="K117" s="70"/>
      <c r="L117" s="147"/>
    </row>
    <row r="118" spans="1:12" s="12" customFormat="1" ht="22.5" customHeight="1">
      <c r="A118" s="46" t="s">
        <v>69</v>
      </c>
      <c r="B118" s="47"/>
      <c r="C118" s="44"/>
      <c r="D118" s="48"/>
      <c r="E118" s="48"/>
      <c r="F118" s="44"/>
      <c r="G118" s="44"/>
      <c r="H118" s="44"/>
      <c r="I118" s="217" t="str">
        <f>I5</f>
        <v>令和5年5月</v>
      </c>
      <c r="J118" s="44" t="s">
        <v>81</v>
      </c>
      <c r="K118" s="44"/>
      <c r="L118" s="147"/>
    </row>
    <row r="119" spans="1:12" s="12" customFormat="1" ht="22.5" customHeight="1">
      <c r="A119" s="218"/>
      <c r="B119" s="219"/>
      <c r="C119" s="220" t="s">
        <v>28</v>
      </c>
      <c r="D119" s="220" t="s">
        <v>29</v>
      </c>
      <c r="E119" s="220" t="s">
        <v>30</v>
      </c>
      <c r="F119" s="220" t="s">
        <v>31</v>
      </c>
      <c r="G119" s="221" t="s">
        <v>32</v>
      </c>
      <c r="H119" s="221" t="s">
        <v>33</v>
      </c>
      <c r="I119" s="220" t="s">
        <v>34</v>
      </c>
      <c r="J119" s="220" t="s">
        <v>27</v>
      </c>
      <c r="K119" s="222"/>
      <c r="L119" s="147"/>
    </row>
    <row r="120" spans="1:13" s="23" customFormat="1" ht="22.5" customHeight="1">
      <c r="A120" s="218"/>
      <c r="B120" s="199" t="s">
        <v>35</v>
      </c>
      <c r="C120" s="223">
        <v>35008</v>
      </c>
      <c r="D120" s="223">
        <v>52463</v>
      </c>
      <c r="E120" s="223">
        <v>60184</v>
      </c>
      <c r="F120" s="223">
        <v>26426</v>
      </c>
      <c r="G120" s="224">
        <v>22919</v>
      </c>
      <c r="H120" s="224">
        <v>75330</v>
      </c>
      <c r="I120" s="223">
        <v>18031</v>
      </c>
      <c r="J120" s="223">
        <f>SUM(C120:I120)</f>
        <v>290361</v>
      </c>
      <c r="K120" s="225"/>
      <c r="L120" s="147"/>
      <c r="M120" s="22">
        <f>J120-E8</f>
        <v>0</v>
      </c>
    </row>
    <row r="121" spans="1:13" s="23" customFormat="1" ht="22.5" customHeight="1">
      <c r="A121" s="218"/>
      <c r="B121" s="47"/>
      <c r="C121" s="226"/>
      <c r="D121" s="48"/>
      <c r="E121" s="226"/>
      <c r="F121" s="226"/>
      <c r="G121" s="226"/>
      <c r="H121" s="226"/>
      <c r="I121" s="226"/>
      <c r="J121" s="226"/>
      <c r="K121" s="226"/>
      <c r="L121" s="147"/>
      <c r="M121" s="21"/>
    </row>
    <row r="122" spans="1:13" ht="22.5" customHeight="1">
      <c r="A122" s="218"/>
      <c r="B122" s="47"/>
      <c r="C122" s="226"/>
      <c r="D122" s="48"/>
      <c r="E122" s="226"/>
      <c r="F122" s="226"/>
      <c r="G122" s="226"/>
      <c r="H122" s="226"/>
      <c r="I122" s="226"/>
      <c r="J122" s="226"/>
      <c r="K122" s="226"/>
      <c r="L122" s="147"/>
      <c r="M122" s="21"/>
    </row>
    <row r="123" spans="1:13" ht="22.5" customHeight="1">
      <c r="A123" s="67" t="s">
        <v>70</v>
      </c>
      <c r="B123" s="47"/>
      <c r="C123" s="44"/>
      <c r="D123" s="48"/>
      <c r="E123" s="48"/>
      <c r="F123" s="44"/>
      <c r="G123" s="44"/>
      <c r="H123" s="146"/>
      <c r="I123" s="217" t="str">
        <f>K10</f>
        <v>令和5年5月</v>
      </c>
      <c r="J123" s="44" t="s">
        <v>81</v>
      </c>
      <c r="K123" s="44"/>
      <c r="L123" s="147"/>
      <c r="M123" s="21"/>
    </row>
    <row r="124" spans="1:13" ht="22.5" customHeight="1">
      <c r="A124" s="218"/>
      <c r="B124" s="227"/>
      <c r="C124" s="220" t="str">
        <f aca="true" t="shared" si="4" ref="C124:J124">C119</f>
        <v>門司区</v>
      </c>
      <c r="D124" s="220" t="str">
        <f t="shared" si="4"/>
        <v>小倉北区</v>
      </c>
      <c r="E124" s="220" t="str">
        <f t="shared" si="4"/>
        <v>小倉南区</v>
      </c>
      <c r="F124" s="220" t="str">
        <f t="shared" si="4"/>
        <v>若松区</v>
      </c>
      <c r="G124" s="220" t="str">
        <f t="shared" si="4"/>
        <v>八幡東区</v>
      </c>
      <c r="H124" s="220" t="str">
        <f t="shared" si="4"/>
        <v>八幡西区</v>
      </c>
      <c r="I124" s="220" t="str">
        <f t="shared" si="4"/>
        <v>戸畑区</v>
      </c>
      <c r="J124" s="220" t="str">
        <f t="shared" si="4"/>
        <v>全市</v>
      </c>
      <c r="K124" s="222"/>
      <c r="L124" s="147"/>
      <c r="M124" s="21"/>
    </row>
    <row r="125" spans="1:13" ht="22.5" customHeight="1">
      <c r="A125" s="218"/>
      <c r="B125" s="199" t="s">
        <v>97</v>
      </c>
      <c r="C125" s="223">
        <v>836</v>
      </c>
      <c r="D125" s="223">
        <v>1145</v>
      </c>
      <c r="E125" s="223">
        <v>1594</v>
      </c>
      <c r="F125" s="223">
        <v>452</v>
      </c>
      <c r="G125" s="223">
        <v>573</v>
      </c>
      <c r="H125" s="223">
        <v>1724</v>
      </c>
      <c r="I125" s="223">
        <v>558</v>
      </c>
      <c r="J125" s="223">
        <f>SUM(C125:I125)</f>
        <v>6882</v>
      </c>
      <c r="K125" s="225"/>
      <c r="L125" s="147"/>
      <c r="M125" s="22">
        <f>J125-C18</f>
        <v>0</v>
      </c>
    </row>
    <row r="126" spans="1:13" ht="22.5" customHeight="1">
      <c r="A126" s="218"/>
      <c r="B126" s="199" t="s">
        <v>71</v>
      </c>
      <c r="C126" s="223">
        <v>1140</v>
      </c>
      <c r="D126" s="223">
        <v>1689</v>
      </c>
      <c r="E126" s="223">
        <v>1907</v>
      </c>
      <c r="F126" s="223">
        <v>823</v>
      </c>
      <c r="G126" s="223">
        <v>809</v>
      </c>
      <c r="H126" s="223">
        <v>2422</v>
      </c>
      <c r="I126" s="223">
        <v>597</v>
      </c>
      <c r="J126" s="223">
        <f aca="true" t="shared" si="5" ref="J126:J132">SUM(C126:I126)</f>
        <v>9387</v>
      </c>
      <c r="K126" s="225"/>
      <c r="L126" s="147"/>
      <c r="M126" s="22">
        <f>J126-D18</f>
        <v>0</v>
      </c>
    </row>
    <row r="127" spans="1:13" ht="22.5" customHeight="1">
      <c r="A127" s="218"/>
      <c r="B127" s="199" t="s">
        <v>0</v>
      </c>
      <c r="C127" s="223">
        <v>1768</v>
      </c>
      <c r="D127" s="223">
        <v>2716</v>
      </c>
      <c r="E127" s="223">
        <v>2866</v>
      </c>
      <c r="F127" s="223">
        <v>1366</v>
      </c>
      <c r="G127" s="223">
        <v>1433</v>
      </c>
      <c r="H127" s="223">
        <v>4067</v>
      </c>
      <c r="I127" s="223">
        <v>1188</v>
      </c>
      <c r="J127" s="223">
        <f t="shared" si="5"/>
        <v>15404</v>
      </c>
      <c r="K127" s="225"/>
      <c r="L127" s="147"/>
      <c r="M127" s="22">
        <f>J127-F18</f>
        <v>0</v>
      </c>
    </row>
    <row r="128" spans="1:13" ht="22.5" customHeight="1">
      <c r="A128" s="218"/>
      <c r="B128" s="199" t="s">
        <v>1</v>
      </c>
      <c r="C128" s="223">
        <v>1584</v>
      </c>
      <c r="D128" s="223">
        <v>2138</v>
      </c>
      <c r="E128" s="223">
        <v>2259</v>
      </c>
      <c r="F128" s="223">
        <v>1124</v>
      </c>
      <c r="G128" s="223">
        <v>930</v>
      </c>
      <c r="H128" s="223">
        <v>3013</v>
      </c>
      <c r="I128" s="223">
        <v>804</v>
      </c>
      <c r="J128" s="223">
        <f t="shared" si="5"/>
        <v>11852</v>
      </c>
      <c r="K128" s="225"/>
      <c r="L128" s="147"/>
      <c r="M128" s="22">
        <f>J128-G18</f>
        <v>0</v>
      </c>
    </row>
    <row r="129" spans="1:13" ht="22.5" customHeight="1">
      <c r="A129" s="218"/>
      <c r="B129" s="199" t="s">
        <v>2</v>
      </c>
      <c r="C129" s="223">
        <v>1214</v>
      </c>
      <c r="D129" s="223">
        <v>1804</v>
      </c>
      <c r="E129" s="223">
        <v>1826</v>
      </c>
      <c r="F129" s="223">
        <v>962</v>
      </c>
      <c r="G129" s="223">
        <v>903</v>
      </c>
      <c r="H129" s="223">
        <v>2679</v>
      </c>
      <c r="I129" s="223">
        <v>621</v>
      </c>
      <c r="J129" s="223">
        <f t="shared" si="5"/>
        <v>10009</v>
      </c>
      <c r="K129" s="225"/>
      <c r="L129" s="147"/>
      <c r="M129" s="22">
        <f>J129-H18</f>
        <v>0</v>
      </c>
    </row>
    <row r="130" spans="1:13" ht="22.5" customHeight="1">
      <c r="A130" s="218"/>
      <c r="B130" s="199" t="s">
        <v>3</v>
      </c>
      <c r="C130" s="223">
        <v>984</v>
      </c>
      <c r="D130" s="223">
        <v>1510</v>
      </c>
      <c r="E130" s="223">
        <v>1549</v>
      </c>
      <c r="F130" s="223">
        <v>752</v>
      </c>
      <c r="G130" s="223">
        <v>668</v>
      </c>
      <c r="H130" s="223">
        <v>2043</v>
      </c>
      <c r="I130" s="223">
        <v>516</v>
      </c>
      <c r="J130" s="223">
        <f t="shared" si="5"/>
        <v>8022</v>
      </c>
      <c r="K130" s="225"/>
      <c r="L130" s="147"/>
      <c r="M130" s="22">
        <f>J130-I18</f>
        <v>0</v>
      </c>
    </row>
    <row r="131" spans="1:13" ht="22.5" customHeight="1">
      <c r="A131" s="218"/>
      <c r="B131" s="199" t="s">
        <v>4</v>
      </c>
      <c r="C131" s="223">
        <v>554</v>
      </c>
      <c r="D131" s="223">
        <v>860</v>
      </c>
      <c r="E131" s="223">
        <v>935</v>
      </c>
      <c r="F131" s="223">
        <v>455</v>
      </c>
      <c r="G131" s="223">
        <v>380</v>
      </c>
      <c r="H131" s="223">
        <v>1164</v>
      </c>
      <c r="I131" s="223">
        <v>299</v>
      </c>
      <c r="J131" s="223">
        <f t="shared" si="5"/>
        <v>4647</v>
      </c>
      <c r="K131" s="225"/>
      <c r="L131" s="147"/>
      <c r="M131" s="22">
        <f>J131-J18</f>
        <v>0</v>
      </c>
    </row>
    <row r="132" spans="1:13" ht="22.5" customHeight="1">
      <c r="A132" s="218"/>
      <c r="B132" s="199" t="s">
        <v>36</v>
      </c>
      <c r="C132" s="223">
        <f>SUM(C125:C131)</f>
        <v>8080</v>
      </c>
      <c r="D132" s="223">
        <f aca="true" t="shared" si="6" ref="D132:I132">SUM(D125:D131)</f>
        <v>11862</v>
      </c>
      <c r="E132" s="223">
        <f t="shared" si="6"/>
        <v>12936</v>
      </c>
      <c r="F132" s="223">
        <f t="shared" si="6"/>
        <v>5934</v>
      </c>
      <c r="G132" s="223">
        <f t="shared" si="6"/>
        <v>5696</v>
      </c>
      <c r="H132" s="223">
        <f t="shared" si="6"/>
        <v>17112</v>
      </c>
      <c r="I132" s="223">
        <f t="shared" si="6"/>
        <v>4583</v>
      </c>
      <c r="J132" s="223">
        <f t="shared" si="5"/>
        <v>66203</v>
      </c>
      <c r="K132" s="225"/>
      <c r="L132" s="147"/>
      <c r="M132" s="22">
        <f>J132-L18</f>
        <v>0</v>
      </c>
    </row>
    <row r="133" spans="1:13" ht="22.5" customHeight="1">
      <c r="A133" s="218"/>
      <c r="B133" s="47"/>
      <c r="C133" s="226"/>
      <c r="D133" s="71"/>
      <c r="E133" s="108"/>
      <c r="F133" s="108"/>
      <c r="G133" s="108"/>
      <c r="H133" s="108"/>
      <c r="I133" s="108"/>
      <c r="J133" s="108"/>
      <c r="K133" s="108"/>
      <c r="L133" s="147"/>
      <c r="M133" s="21"/>
    </row>
    <row r="134" spans="1:13" ht="22.5" customHeight="1">
      <c r="A134" s="218"/>
      <c r="B134" s="47"/>
      <c r="C134" s="226"/>
      <c r="D134" s="48"/>
      <c r="E134" s="226"/>
      <c r="F134" s="226"/>
      <c r="G134" s="226"/>
      <c r="H134" s="226"/>
      <c r="I134" s="226"/>
      <c r="J134" s="226"/>
      <c r="K134" s="226"/>
      <c r="L134" s="147"/>
      <c r="M134" s="19"/>
    </row>
    <row r="135" spans="1:13" ht="22.5" customHeight="1">
      <c r="A135" s="67" t="s">
        <v>109</v>
      </c>
      <c r="B135" s="47"/>
      <c r="C135" s="44"/>
      <c r="D135" s="48"/>
      <c r="E135" s="48"/>
      <c r="F135" s="44"/>
      <c r="G135" s="44"/>
      <c r="H135" s="147"/>
      <c r="I135" s="44" t="str">
        <f>I20</f>
        <v>令和5年3月利用分</v>
      </c>
      <c r="J135" s="44"/>
      <c r="K135" s="44"/>
      <c r="L135" s="147"/>
      <c r="M135" s="19"/>
    </row>
    <row r="136" spans="1:13" ht="22.5" customHeight="1">
      <c r="A136" s="218"/>
      <c r="B136" s="227"/>
      <c r="C136" s="221" t="str">
        <f aca="true" t="shared" si="7" ref="C136:J136">C119</f>
        <v>門司区</v>
      </c>
      <c r="D136" s="221" t="str">
        <f t="shared" si="7"/>
        <v>小倉北区</v>
      </c>
      <c r="E136" s="221" t="str">
        <f>E119</f>
        <v>小倉南区</v>
      </c>
      <c r="F136" s="221" t="str">
        <f t="shared" si="7"/>
        <v>若松区</v>
      </c>
      <c r="G136" s="221" t="str">
        <f t="shared" si="7"/>
        <v>八幡東区</v>
      </c>
      <c r="H136" s="221" t="str">
        <f t="shared" si="7"/>
        <v>八幡西区</v>
      </c>
      <c r="I136" s="220" t="str">
        <f t="shared" si="7"/>
        <v>戸畑区</v>
      </c>
      <c r="J136" s="220" t="str">
        <f t="shared" si="7"/>
        <v>全市</v>
      </c>
      <c r="K136" s="222"/>
      <c r="L136" s="147"/>
      <c r="M136" s="19"/>
    </row>
    <row r="137" spans="1:13" ht="22.5" customHeight="1">
      <c r="A137" s="218"/>
      <c r="B137" s="199" t="s">
        <v>37</v>
      </c>
      <c r="C137" s="223">
        <v>4282</v>
      </c>
      <c r="D137" s="223">
        <v>6783</v>
      </c>
      <c r="E137" s="223">
        <v>7568</v>
      </c>
      <c r="F137" s="223">
        <v>3415</v>
      </c>
      <c r="G137" s="223">
        <v>3360</v>
      </c>
      <c r="H137" s="223">
        <v>10111</v>
      </c>
      <c r="I137" s="223">
        <v>2535</v>
      </c>
      <c r="J137" s="223">
        <f>SUM(C137:I137)</f>
        <v>38054</v>
      </c>
      <c r="K137" s="225"/>
      <c r="L137" s="147"/>
      <c r="M137" s="22">
        <f>J137-J22</f>
        <v>0</v>
      </c>
    </row>
    <row r="138" spans="1:13" ht="22.5" customHeight="1">
      <c r="A138" s="218"/>
      <c r="B138" s="199" t="s">
        <v>72</v>
      </c>
      <c r="C138" s="223">
        <v>889</v>
      </c>
      <c r="D138" s="223">
        <v>1718</v>
      </c>
      <c r="E138" s="223">
        <v>1487</v>
      </c>
      <c r="F138" s="223">
        <v>833</v>
      </c>
      <c r="G138" s="223">
        <v>786</v>
      </c>
      <c r="H138" s="223">
        <v>2239</v>
      </c>
      <c r="I138" s="223">
        <v>626</v>
      </c>
      <c r="J138" s="223">
        <f>SUM(C138:I138)</f>
        <v>8578</v>
      </c>
      <c r="K138" s="225"/>
      <c r="L138" s="147"/>
      <c r="M138" s="22">
        <f>J138-J26</f>
        <v>0</v>
      </c>
    </row>
    <row r="139" spans="1:13" ht="22.5" customHeight="1">
      <c r="A139" s="218"/>
      <c r="B139" s="199" t="s">
        <v>38</v>
      </c>
      <c r="C139" s="223">
        <v>1140</v>
      </c>
      <c r="D139" s="223">
        <v>1397</v>
      </c>
      <c r="E139" s="223">
        <v>1501</v>
      </c>
      <c r="F139" s="223">
        <v>832</v>
      </c>
      <c r="G139" s="223">
        <v>736</v>
      </c>
      <c r="H139" s="223">
        <v>2021</v>
      </c>
      <c r="I139" s="223">
        <v>601</v>
      </c>
      <c r="J139" s="223">
        <f>SUM(C139:I139)</f>
        <v>8228</v>
      </c>
      <c r="K139" s="225"/>
      <c r="L139" s="147"/>
      <c r="M139" s="22">
        <f>J139-J30</f>
        <v>0</v>
      </c>
    </row>
    <row r="140" spans="1:11" ht="22.5" customHeight="1">
      <c r="A140" s="12"/>
      <c r="B140" s="2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22.5" customHeight="1">
      <c r="A141" s="23"/>
      <c r="B141" s="7"/>
      <c r="C141" s="21"/>
      <c r="D141" s="21"/>
      <c r="E141" s="21"/>
      <c r="F141" s="21"/>
      <c r="G141" s="21"/>
      <c r="H141" s="21"/>
      <c r="I141" s="21"/>
      <c r="J141" s="21"/>
      <c r="K141" s="21"/>
    </row>
  </sheetData>
  <sheetProtection/>
  <mergeCells count="59">
    <mergeCell ref="L11:L12"/>
    <mergeCell ref="A1:L1"/>
    <mergeCell ref="A2:L2"/>
    <mergeCell ref="C6:C7"/>
    <mergeCell ref="D6:D7"/>
    <mergeCell ref="G7:H7"/>
    <mergeCell ref="E6:F7"/>
    <mergeCell ref="I7:J7"/>
    <mergeCell ref="A6:B7"/>
    <mergeCell ref="K7:L7"/>
    <mergeCell ref="K8:L8"/>
    <mergeCell ref="I8:J8"/>
    <mergeCell ref="A8:B8"/>
    <mergeCell ref="E8:F8"/>
    <mergeCell ref="J6:L6"/>
    <mergeCell ref="G8:H8"/>
    <mergeCell ref="A25:B25"/>
    <mergeCell ref="B76:C76"/>
    <mergeCell ref="A18:B18"/>
    <mergeCell ref="A29:B29"/>
    <mergeCell ref="B78:C78"/>
    <mergeCell ref="A13:B13"/>
    <mergeCell ref="A17:B17"/>
    <mergeCell ref="A35:E35"/>
    <mergeCell ref="C11:E11"/>
    <mergeCell ref="A11:B12"/>
    <mergeCell ref="F11:K11"/>
    <mergeCell ref="A30:B30"/>
    <mergeCell ref="B43:F44"/>
    <mergeCell ref="B77:C77"/>
    <mergeCell ref="A22:B22"/>
    <mergeCell ref="A21:B21"/>
    <mergeCell ref="B73:E73"/>
    <mergeCell ref="A26:B26"/>
    <mergeCell ref="G43:G44"/>
    <mergeCell ref="H43:H44"/>
    <mergeCell ref="B112:E112"/>
    <mergeCell ref="B110:E110"/>
    <mergeCell ref="B109:E109"/>
    <mergeCell ref="B107:E107"/>
    <mergeCell ref="B108:E108"/>
    <mergeCell ref="B74:L74"/>
    <mergeCell ref="B79:C79"/>
    <mergeCell ref="M39:O39"/>
    <mergeCell ref="M40:R40"/>
    <mergeCell ref="B37:D38"/>
    <mergeCell ref="E37:H37"/>
    <mergeCell ref="B39:D39"/>
    <mergeCell ref="B40:E40"/>
    <mergeCell ref="B114:I114"/>
    <mergeCell ref="M33:Q33"/>
    <mergeCell ref="M34:Q34"/>
    <mergeCell ref="S34:S35"/>
    <mergeCell ref="M35:Q35"/>
    <mergeCell ref="A33:E33"/>
    <mergeCell ref="A34:E34"/>
    <mergeCell ref="G34:G35"/>
    <mergeCell ref="M37:O38"/>
    <mergeCell ref="P37:S3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4" r:id="rId3"/>
  <rowBreaks count="3" manualBreakCount="3">
    <brk id="35" max="11" man="1"/>
    <brk id="74" max="11" man="1"/>
    <brk id="11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2023-06-29T00:48:09Z</cp:lastPrinted>
  <dcterms:created xsi:type="dcterms:W3CDTF">2003-06-07T07:59:20Z</dcterms:created>
  <dcterms:modified xsi:type="dcterms:W3CDTF">2023-07-03T02:44:49Z</dcterms:modified>
  <cp:category/>
  <cp:version/>
  <cp:contentType/>
  <cp:contentStatus/>
</cp:coreProperties>
</file>