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sharedStrings.xml><?xml version="1.0" encoding="utf-8"?>
<sst xmlns="http://schemas.openxmlformats.org/spreadsheetml/2006/main" count="187" uniqueCount="141">
  <si>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</si>
  <si>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</si>
  <si>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</si>
  <si>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</si>
  <si>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</si>
  <si>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</si>
  <si>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</si>
  <si>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</si>
  <si>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</si>
  <si>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</si>
  <si>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</si>
  <si>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</si>
  <si>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</si>
  <si>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</si>
  <si>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</si>
  <si>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</si>
  <si>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</si>
  <si>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</si>
  <si>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</si>
  <si>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</si>
  <si>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</si>
  <si>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</si>
  <si>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</si>
  <si>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</si>
  <si>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</si>
  <si>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</si>
  <si>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</si>
  <si>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</si>
  <si>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</si>
  <si>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</si>
  <si>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</si>
  <si>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</si>
  <si>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</si>
  <si>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</si>
  <si>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</si>
  <si>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</si>
  <si>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</si>
  <si>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</si>
  <si>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</si>
  <si>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</si>
  <si>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</si>
  <si>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</si>
  <si>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</si>
  <si>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</si>
  <si>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</si>
  <si>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</si>
  <si>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</si>
  <si>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</si>
  <si>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</si>
  <si>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</si>
  <si>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</si>
  <si>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</si>
  <si>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</si>
  <si>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</si>
  <si>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</si>
  <si>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</si>
  <si>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</si>
  <si>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</si>
  <si>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</si>
  <si>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</si>
  <si>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</si>
  <si>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</si>
  <si>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</si>
  <si>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</si>
  <si>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</si>
  <si>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</si>
  <si>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</si>
  <si>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</si>
  <si>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</si>
  <si>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</si>
  <si>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</si>
  <si>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</si>
  <si>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</si>
  <si>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</si>
  <si>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</si>
  <si>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</si>
  <si>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</si>
  <si>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</si>
  <si>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</si>
  <si>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</si>
  <si>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</si>
  <si>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</si>
  <si>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</si>
  <si>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</si>
  <si>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</si>
  <si>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</si>
  <si>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</si>
  <si>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</si>
  <si>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</si>
  <si>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</si>
  <si>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</si>
  <si>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</si>
  <si>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</si>
  <si>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</si>
  <si>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</si>
  <si>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</si>
  <si>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</si>
  <si>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</si>
  <si>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</si>
  <si>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</si>
  <si>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</si>
  <si>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</si>
  <si>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</si>
  <si>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</si>
  <si>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</si>
  <si>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</si>
  <si>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</si>
  <si>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</si>
  <si>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</si>
  <si>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</si>
  <si>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</si>
  <si>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</si>
  <si>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</si>
  <si>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</si>
  <si>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</si>
  <si>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</si>
  <si>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</si>
  <si>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</si>
  <si>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</si>
  <si>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</si>
  <si>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</si>
  <si>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</si>
  <si>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</si>
  <si>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</si>
  <si>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</si>
  <si>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</si>
  <si>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</si>
  <si>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８ 第1号被保険者の保険料収納状況（令和３年度賦課分）</t>
  </si>
  <si>
    <t>令和4年1月</t>
  </si>
  <si>
    <t>令和4年1月1日現在</t>
  </si>
  <si>
    <t>＊令和4年2月15日現在の納期到来分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</si>
  <si>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</si>
  <si>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</si>
  <si>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</si>
  <si>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</si>
  <si>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</si>
  <si>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＊現物給付（ 12月審査分）、償還給付（ 12月支出決定分）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</si>
  <si>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+</t>
  </si>
  <si>
    <r>
      <t>（令和4年1月分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</si>
  <si>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令和3年11月利用分</t>
    </r>
  </si>
  <si>
    <t>＊ 介護予防特定施設入居者生活介護(施設数50)、介護予防認知症対応型共同生活介護（施設数149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</si>
</sst>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0" fontId="6" fillId="0" borderId="10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179" fontId="47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/>
    </xf>
    <xf numFmtId="179" fontId="47" fillId="0" borderId="0" xfId="0" applyNumberFormat="1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73">
      <selection activeCell="D77" sqref="D77:F78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24" t="s">
        <v>124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53" customFormat="1" ht="18.75" customHeight="1">
      <c r="A2" s="125" t="s">
        <v>138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128</v>
      </c>
      <c r="J5" s="54" t="s">
        <v>86</v>
      </c>
      <c r="K5" s="54"/>
      <c r="L5" s="54"/>
    </row>
    <row r="6" spans="1:13" s="60" customFormat="1" ht="22.5" customHeight="1">
      <c r="A6" s="130" t="s">
        <v>8</v>
      </c>
      <c r="B6" s="139"/>
      <c r="C6" s="126" t="s">
        <v>9</v>
      </c>
      <c r="D6" s="126" t="s">
        <v>10</v>
      </c>
      <c r="E6" s="130" t="s">
        <v>11</v>
      </c>
      <c r="F6" s="131"/>
      <c r="G6" s="57"/>
      <c r="H6" s="58"/>
      <c r="I6" s="57"/>
      <c r="J6" s="180"/>
      <c r="K6" s="180"/>
      <c r="L6" s="129"/>
      <c r="M6" s="59"/>
    </row>
    <row r="7" spans="1:12" s="60" customFormat="1" ht="22.5" customHeight="1">
      <c r="A7" s="140"/>
      <c r="B7" s="141"/>
      <c r="C7" s="127"/>
      <c r="D7" s="127"/>
      <c r="E7" s="121"/>
      <c r="F7" s="132"/>
      <c r="G7" s="128" t="s">
        <v>12</v>
      </c>
      <c r="H7" s="129"/>
      <c r="I7" s="128" t="s">
        <v>120</v>
      </c>
      <c r="J7" s="129"/>
      <c r="K7" s="128" t="s">
        <v>121</v>
      </c>
      <c r="L7" s="129"/>
    </row>
    <row r="8" spans="1:13" s="60" customFormat="1" ht="22.5" customHeight="1">
      <c r="A8" s="181">
        <v>292483</v>
      </c>
      <c r="B8" s="182"/>
      <c r="C8" s="106">
        <v>1188</v>
      </c>
      <c r="D8" s="106">
        <v>1228</v>
      </c>
      <c r="E8" s="181">
        <v>292443</v>
      </c>
      <c r="F8" s="183"/>
      <c r="G8" s="181">
        <v>137464</v>
      </c>
      <c r="H8" s="183"/>
      <c r="I8" s="181">
        <v>100475</v>
      </c>
      <c r="J8" s="183"/>
      <c r="K8" s="181">
        <v>54504</v>
      </c>
      <c r="L8" s="183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令和4年1月</v>
      </c>
      <c r="L10" s="63" t="s">
        <v>86</v>
      </c>
    </row>
    <row r="11" spans="1:12" s="60" customFormat="1" ht="22.5" customHeight="1">
      <c r="A11" s="150" t="s">
        <v>13</v>
      </c>
      <c r="B11" s="150"/>
      <c r="C11" s="136" t="s">
        <v>103</v>
      </c>
      <c r="D11" s="137"/>
      <c r="E11" s="138"/>
      <c r="F11" s="151" t="s">
        <v>115</v>
      </c>
      <c r="G11" s="152"/>
      <c r="H11" s="152"/>
      <c r="I11" s="152"/>
      <c r="J11" s="152"/>
      <c r="K11" s="153"/>
      <c r="L11" s="133" t="s">
        <v>14</v>
      </c>
    </row>
    <row r="12" spans="1:12" s="60" customFormat="1" ht="22.5" customHeight="1">
      <c r="A12" s="150"/>
      <c r="B12" s="150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33"/>
    </row>
    <row r="13" spans="1:16" s="60" customFormat="1" ht="22.5" customHeight="1">
      <c r="A13" s="134" t="s">
        <v>70</v>
      </c>
      <c r="B13" s="149"/>
      <c r="C13" s="106">
        <v>7194</v>
      </c>
      <c r="D13" s="106">
        <v>9464</v>
      </c>
      <c r="E13" s="106">
        <f aca="true" t="shared" si="0" ref="E13:E18">SUM(C13:D13)</f>
        <v>16658</v>
      </c>
      <c r="F13" s="106">
        <v>14877</v>
      </c>
      <c r="G13" s="106">
        <v>11424</v>
      </c>
      <c r="H13" s="106">
        <v>9569</v>
      </c>
      <c r="I13" s="106">
        <v>7944</v>
      </c>
      <c r="J13" s="106">
        <v>4640</v>
      </c>
      <c r="K13" s="184">
        <f aca="true" t="shared" si="1" ref="K13:K18">SUM(F13:J13)</f>
        <v>48454</v>
      </c>
      <c r="L13" s="185">
        <f aca="true" t="shared" si="2" ref="L13:L18">SUM(E13:J13)</f>
        <v>65112</v>
      </c>
      <c r="P13" s="65"/>
    </row>
    <row r="14" spans="1:12" s="60" customFormat="1" ht="24" customHeight="1">
      <c r="A14" s="13"/>
      <c r="B14" s="14" t="s">
        <v>104</v>
      </c>
      <c r="C14" s="106">
        <v>990</v>
      </c>
      <c r="D14" s="106">
        <v>1372</v>
      </c>
      <c r="E14" s="106">
        <f t="shared" si="0"/>
        <v>2362</v>
      </c>
      <c r="F14" s="106">
        <v>1465</v>
      </c>
      <c r="G14" s="106">
        <v>1339</v>
      </c>
      <c r="H14" s="106">
        <v>1041</v>
      </c>
      <c r="I14" s="106">
        <v>872</v>
      </c>
      <c r="J14" s="186">
        <v>559</v>
      </c>
      <c r="K14" s="184">
        <f t="shared" si="1"/>
        <v>5276</v>
      </c>
      <c r="L14" s="185">
        <f t="shared" si="2"/>
        <v>7638</v>
      </c>
    </row>
    <row r="15" spans="1:12" s="60" customFormat="1" ht="22.5" customHeight="1">
      <c r="A15" s="13"/>
      <c r="B15" s="14" t="s">
        <v>122</v>
      </c>
      <c r="C15" s="106">
        <v>3257</v>
      </c>
      <c r="D15" s="106">
        <v>3838</v>
      </c>
      <c r="E15" s="106">
        <f t="shared" si="0"/>
        <v>7095</v>
      </c>
      <c r="F15" s="106">
        <v>5289</v>
      </c>
      <c r="G15" s="106">
        <v>3695</v>
      </c>
      <c r="H15" s="106">
        <v>2848</v>
      </c>
      <c r="I15" s="106">
        <v>2102</v>
      </c>
      <c r="J15" s="186">
        <v>1309</v>
      </c>
      <c r="K15" s="184">
        <f t="shared" si="1"/>
        <v>15243</v>
      </c>
      <c r="L15" s="185">
        <f t="shared" si="2"/>
        <v>22338</v>
      </c>
    </row>
    <row r="16" spans="1:12" s="60" customFormat="1" ht="22.5" customHeight="1">
      <c r="A16" s="15"/>
      <c r="B16" s="16" t="s">
        <v>121</v>
      </c>
      <c r="C16" s="106">
        <v>2947</v>
      </c>
      <c r="D16" s="106">
        <v>4254</v>
      </c>
      <c r="E16" s="106">
        <f t="shared" si="0"/>
        <v>7201</v>
      </c>
      <c r="F16" s="106">
        <v>8123</v>
      </c>
      <c r="G16" s="106">
        <v>6390</v>
      </c>
      <c r="H16" s="106">
        <v>5680</v>
      </c>
      <c r="I16" s="106">
        <v>4970</v>
      </c>
      <c r="J16" s="186">
        <v>2772</v>
      </c>
      <c r="K16" s="184">
        <f t="shared" si="1"/>
        <v>27935</v>
      </c>
      <c r="L16" s="185">
        <f t="shared" si="2"/>
        <v>35136</v>
      </c>
    </row>
    <row r="17" spans="1:12" s="60" customFormat="1" ht="22.5" customHeight="1" thickBot="1">
      <c r="A17" s="134" t="s">
        <v>105</v>
      </c>
      <c r="B17" s="135"/>
      <c r="C17" s="187">
        <v>45</v>
      </c>
      <c r="D17" s="187">
        <v>168</v>
      </c>
      <c r="E17" s="106">
        <f t="shared" si="0"/>
        <v>213</v>
      </c>
      <c r="F17" s="187">
        <v>134</v>
      </c>
      <c r="G17" s="187">
        <v>206</v>
      </c>
      <c r="H17" s="187">
        <v>159</v>
      </c>
      <c r="I17" s="187">
        <v>157</v>
      </c>
      <c r="J17" s="188">
        <v>114</v>
      </c>
      <c r="K17" s="189">
        <f t="shared" si="1"/>
        <v>770</v>
      </c>
      <c r="L17" s="190">
        <f t="shared" si="2"/>
        <v>983</v>
      </c>
    </row>
    <row r="18" spans="1:12" s="60" customFormat="1" ht="22.5" customHeight="1" thickTop="1">
      <c r="A18" s="147" t="s">
        <v>15</v>
      </c>
      <c r="B18" s="148"/>
      <c r="C18" s="191">
        <f aca="true" t="shared" si="3" ref="C18:J18">SUM(C13,C17)</f>
        <v>7239</v>
      </c>
      <c r="D18" s="191">
        <f t="shared" si="3"/>
        <v>9632</v>
      </c>
      <c r="E18" s="191">
        <f t="shared" si="0"/>
        <v>16871</v>
      </c>
      <c r="F18" s="191">
        <f t="shared" si="3"/>
        <v>15011</v>
      </c>
      <c r="G18" s="191">
        <f t="shared" si="3"/>
        <v>11630</v>
      </c>
      <c r="H18" s="191">
        <f t="shared" si="3"/>
        <v>9728</v>
      </c>
      <c r="I18" s="191">
        <f t="shared" si="3"/>
        <v>8101</v>
      </c>
      <c r="J18" s="192">
        <f t="shared" si="3"/>
        <v>4754</v>
      </c>
      <c r="K18" s="193">
        <f t="shared" si="1"/>
        <v>49224</v>
      </c>
      <c r="L18" s="194">
        <f t="shared" si="2"/>
        <v>66095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89</v>
      </c>
      <c r="B20" s="5"/>
      <c r="C20" s="62"/>
      <c r="D20" s="66"/>
      <c r="E20" s="52"/>
      <c r="F20" s="66"/>
      <c r="G20" s="66"/>
      <c r="I20" s="52" t="s">
        <v>139</v>
      </c>
      <c r="J20" s="66"/>
      <c r="K20" s="66"/>
      <c r="L20" s="66"/>
    </row>
    <row r="21" spans="1:12" s="60" customFormat="1" ht="22.5" customHeight="1">
      <c r="A21" s="144" t="s">
        <v>13</v>
      </c>
      <c r="B21" s="146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113</v>
      </c>
      <c r="J21" s="18" t="s">
        <v>14</v>
      </c>
      <c r="K21" s="4"/>
      <c r="L21" s="4"/>
    </row>
    <row r="22" spans="1:12" s="60" customFormat="1" ht="22.5" customHeight="1">
      <c r="A22" s="144" t="s">
        <v>15</v>
      </c>
      <c r="B22" s="145"/>
      <c r="C22" s="106">
        <v>1683</v>
      </c>
      <c r="D22" s="106">
        <v>4127</v>
      </c>
      <c r="E22" s="106">
        <v>11255</v>
      </c>
      <c r="F22" s="106">
        <v>9042</v>
      </c>
      <c r="G22" s="106">
        <v>6253</v>
      </c>
      <c r="H22" s="106">
        <v>3816</v>
      </c>
      <c r="I22" s="106">
        <v>1787</v>
      </c>
      <c r="J22" s="106">
        <f>SUM(C22:I22)</f>
        <v>37963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71</v>
      </c>
      <c r="B24" s="5"/>
      <c r="C24" s="62"/>
      <c r="D24" s="66"/>
      <c r="E24" s="52"/>
      <c r="F24" s="66"/>
      <c r="G24" s="66"/>
      <c r="I24" s="52" t="str">
        <f>I20</f>
        <v>令和3年11月利用分</v>
      </c>
      <c r="J24" s="66"/>
      <c r="K24" s="66"/>
      <c r="L24" s="66"/>
    </row>
    <row r="25" spans="1:12" s="60" customFormat="1" ht="22.5" customHeight="1">
      <c r="A25" s="144" t="s">
        <v>13</v>
      </c>
      <c r="B25" s="146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44" t="s">
        <v>15</v>
      </c>
      <c r="B26" s="145"/>
      <c r="C26" s="106">
        <v>19</v>
      </c>
      <c r="D26" s="106">
        <v>47</v>
      </c>
      <c r="E26" s="106">
        <v>2421</v>
      </c>
      <c r="F26" s="106">
        <v>2121</v>
      </c>
      <c r="G26" s="106">
        <v>1995</v>
      </c>
      <c r="H26" s="106">
        <v>1328</v>
      </c>
      <c r="I26" s="106">
        <v>810</v>
      </c>
      <c r="J26" s="106">
        <f>SUM(C26:I26)</f>
        <v>8741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72</v>
      </c>
      <c r="B28" s="5"/>
      <c r="C28" s="62"/>
      <c r="D28" s="66"/>
      <c r="E28" s="52"/>
      <c r="F28" s="66"/>
      <c r="I28" s="66" t="str">
        <f>I20</f>
        <v>令和3年11月利用分</v>
      </c>
      <c r="J28" s="66"/>
      <c r="K28" s="66"/>
      <c r="L28" s="66"/>
    </row>
    <row r="29" spans="1:11" s="60" customFormat="1" ht="22.5" customHeight="1">
      <c r="A29" s="144" t="s">
        <v>13</v>
      </c>
      <c r="B29" s="146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44" t="s">
        <v>15</v>
      </c>
      <c r="B30" s="145"/>
      <c r="C30" s="106">
        <v>0</v>
      </c>
      <c r="D30" s="106">
        <v>0</v>
      </c>
      <c r="E30" s="106">
        <v>593</v>
      </c>
      <c r="F30" s="106">
        <v>960</v>
      </c>
      <c r="G30" s="106">
        <v>2136</v>
      </c>
      <c r="H30" s="106">
        <v>2769</v>
      </c>
      <c r="I30" s="106">
        <v>1862</v>
      </c>
      <c r="J30" s="106">
        <f>SUM(C30:I30)</f>
        <v>8320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135</v>
      </c>
      <c r="B32" s="5"/>
      <c r="C32" s="108"/>
      <c r="D32" s="108"/>
      <c r="E32" s="109"/>
      <c r="F32" s="110" t="str">
        <f>I20</f>
        <v>令和3年11月利用分</v>
      </c>
      <c r="G32" s="110"/>
      <c r="H32" s="111"/>
      <c r="I32" s="69"/>
      <c r="J32" s="72"/>
      <c r="K32" s="72"/>
    </row>
    <row r="33" spans="1:19" s="60" customFormat="1" ht="22.5" customHeight="1">
      <c r="A33" s="144" t="s">
        <v>13</v>
      </c>
      <c r="B33" s="146"/>
      <c r="C33" s="146"/>
      <c r="D33" s="146"/>
      <c r="E33" s="145"/>
      <c r="F33" s="74" t="s">
        <v>132</v>
      </c>
      <c r="G33" s="74" t="s">
        <v>14</v>
      </c>
      <c r="H33" s="65"/>
      <c r="I33" s="69"/>
      <c r="J33" s="72"/>
      <c r="K33" s="72"/>
      <c r="M33" s="172"/>
      <c r="N33" s="172"/>
      <c r="O33" s="172"/>
      <c r="P33" s="172"/>
      <c r="Q33" s="172"/>
      <c r="R33" s="112"/>
      <c r="S33" s="112"/>
    </row>
    <row r="34" spans="1:19" s="60" customFormat="1" ht="22.5" customHeight="1">
      <c r="A34" s="166" t="s">
        <v>133</v>
      </c>
      <c r="B34" s="167"/>
      <c r="C34" s="167"/>
      <c r="D34" s="167"/>
      <c r="E34" s="168"/>
      <c r="F34" s="195">
        <v>39088</v>
      </c>
      <c r="G34" s="196">
        <f>F34+F35</f>
        <v>48018</v>
      </c>
      <c r="H34" s="65"/>
      <c r="I34" s="69"/>
      <c r="J34" s="72"/>
      <c r="K34" s="72"/>
      <c r="M34" s="178"/>
      <c r="N34" s="178"/>
      <c r="O34" s="178"/>
      <c r="P34" s="178"/>
      <c r="Q34" s="178"/>
      <c r="R34" s="114"/>
      <c r="S34" s="179"/>
    </row>
    <row r="35" spans="1:19" s="60" customFormat="1" ht="22.5" customHeight="1">
      <c r="A35" s="166" t="s">
        <v>134</v>
      </c>
      <c r="B35" s="167"/>
      <c r="C35" s="167"/>
      <c r="D35" s="167"/>
      <c r="E35" s="168"/>
      <c r="F35" s="195">
        <v>8930</v>
      </c>
      <c r="G35" s="197"/>
      <c r="H35" s="65"/>
      <c r="I35" s="69"/>
      <c r="J35" s="72"/>
      <c r="K35" s="72"/>
      <c r="M35" s="178"/>
      <c r="N35" s="178"/>
      <c r="O35" s="178"/>
      <c r="P35" s="178"/>
      <c r="Q35" s="178"/>
      <c r="R35" s="114"/>
      <c r="S35" s="179"/>
    </row>
    <row r="36" spans="1:19" s="60" customFormat="1" ht="22.5" customHeight="1">
      <c r="A36" s="5" t="s">
        <v>73</v>
      </c>
      <c r="B36" s="5"/>
      <c r="C36" s="62"/>
      <c r="D36" s="63"/>
      <c r="E36" s="52"/>
      <c r="F36" s="73" t="str">
        <f>I5</f>
        <v>令和4年1月</v>
      </c>
      <c r="G36" s="63" t="s">
        <v>87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6"/>
      <c r="B37" s="175" t="s">
        <v>97</v>
      </c>
      <c r="C37" s="175"/>
      <c r="D37" s="175"/>
      <c r="E37" s="137" t="s">
        <v>118</v>
      </c>
      <c r="F37" s="176"/>
      <c r="G37" s="176"/>
      <c r="H37" s="149"/>
      <c r="I37" s="4"/>
      <c r="M37" s="170"/>
      <c r="N37" s="170"/>
      <c r="O37" s="170"/>
      <c r="P37" s="171"/>
      <c r="Q37" s="172"/>
      <c r="R37" s="172"/>
      <c r="S37" s="172"/>
    </row>
    <row r="38" spans="1:19" s="60" customFormat="1" ht="25.5" customHeight="1">
      <c r="A38" s="116"/>
      <c r="B38" s="175"/>
      <c r="C38" s="175"/>
      <c r="D38" s="175"/>
      <c r="E38" s="74" t="s">
        <v>98</v>
      </c>
      <c r="F38" s="74" t="s">
        <v>119</v>
      </c>
      <c r="G38" s="74" t="s">
        <v>99</v>
      </c>
      <c r="H38" s="20" t="s">
        <v>100</v>
      </c>
      <c r="I38" s="4"/>
      <c r="M38" s="170"/>
      <c r="N38" s="170"/>
      <c r="O38" s="170"/>
      <c r="P38" s="112"/>
      <c r="Q38" s="112"/>
      <c r="R38" s="112"/>
      <c r="S38" s="113"/>
    </row>
    <row r="39" spans="1:19" s="60" customFormat="1" ht="22.5" customHeight="1">
      <c r="A39" s="109"/>
      <c r="B39" s="198">
        <v>6157</v>
      </c>
      <c r="C39" s="198"/>
      <c r="D39" s="198"/>
      <c r="E39" s="195">
        <v>1409</v>
      </c>
      <c r="F39" s="195">
        <v>4158</v>
      </c>
      <c r="G39" s="195">
        <v>289</v>
      </c>
      <c r="H39" s="199">
        <v>301</v>
      </c>
      <c r="I39" s="61"/>
      <c r="M39" s="173"/>
      <c r="N39" s="173"/>
      <c r="O39" s="173"/>
      <c r="P39" s="114"/>
      <c r="Q39" s="114"/>
      <c r="R39" s="114"/>
      <c r="S39" s="115"/>
    </row>
    <row r="40" spans="1:19" s="60" customFormat="1" ht="22.5" customHeight="1">
      <c r="A40" s="118"/>
      <c r="B40" s="177" t="s">
        <v>131</v>
      </c>
      <c r="C40" s="177"/>
      <c r="D40" s="177"/>
      <c r="E40" s="177"/>
      <c r="F40" s="119"/>
      <c r="G40" s="21"/>
      <c r="H40" s="4"/>
      <c r="I40" s="4"/>
      <c r="M40" s="174"/>
      <c r="N40" s="174"/>
      <c r="O40" s="174"/>
      <c r="P40" s="174"/>
      <c r="Q40" s="174"/>
      <c r="R40" s="174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111</v>
      </c>
      <c r="B42" s="23"/>
      <c r="C42" s="75"/>
      <c r="D42" s="75"/>
      <c r="F42" s="53"/>
      <c r="G42" s="53" t="str">
        <f>I20</f>
        <v>令和3年11月利用分</v>
      </c>
      <c r="I42" s="75"/>
      <c r="J42" s="60"/>
      <c r="K42" s="60"/>
      <c r="L42" s="60"/>
    </row>
    <row r="43" spans="1:12" ht="22.5" customHeight="1">
      <c r="A43" s="22"/>
      <c r="B43" s="154" t="s">
        <v>5</v>
      </c>
      <c r="C43" s="154"/>
      <c r="D43" s="154"/>
      <c r="E43" s="154"/>
      <c r="F43" s="154"/>
      <c r="G43" s="120" t="s">
        <v>110</v>
      </c>
      <c r="H43" s="122" t="s">
        <v>109</v>
      </c>
      <c r="I43" s="77"/>
      <c r="J43" s="77"/>
      <c r="K43" s="77"/>
      <c r="L43" s="77"/>
    </row>
    <row r="44" spans="1:12" s="60" customFormat="1" ht="22.5" customHeight="1">
      <c r="A44" s="64"/>
      <c r="B44" s="155"/>
      <c r="C44" s="155"/>
      <c r="D44" s="155"/>
      <c r="E44" s="155"/>
      <c r="F44" s="155"/>
      <c r="G44" s="121"/>
      <c r="H44" s="123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53</v>
      </c>
      <c r="D45" s="25"/>
      <c r="E45" s="25"/>
      <c r="F45" s="80"/>
      <c r="G45" s="200">
        <v>496</v>
      </c>
      <c r="H45" s="201">
        <v>12623</v>
      </c>
    </row>
    <row r="46" spans="1:8" s="60" customFormat="1" ht="22.5" customHeight="1">
      <c r="A46" s="64"/>
      <c r="B46" s="79"/>
      <c r="C46" s="24" t="s">
        <v>54</v>
      </c>
      <c r="D46" s="25"/>
      <c r="E46" s="25"/>
      <c r="F46" s="80"/>
      <c r="G46" s="200">
        <v>21</v>
      </c>
      <c r="H46" s="201">
        <v>315</v>
      </c>
    </row>
    <row r="47" spans="1:8" s="60" customFormat="1" ht="22.5" customHeight="1">
      <c r="A47" s="64"/>
      <c r="B47" s="79"/>
      <c r="C47" s="24" t="s">
        <v>55</v>
      </c>
      <c r="D47" s="25"/>
      <c r="E47" s="25"/>
      <c r="F47" s="80"/>
      <c r="G47" s="200">
        <v>174</v>
      </c>
      <c r="H47" s="201">
        <v>4355</v>
      </c>
    </row>
    <row r="48" spans="1:8" s="60" customFormat="1" ht="22.5" customHeight="1">
      <c r="A48" s="64"/>
      <c r="B48" s="79"/>
      <c r="C48" s="24" t="s">
        <v>56</v>
      </c>
      <c r="D48" s="25"/>
      <c r="E48" s="25"/>
      <c r="F48" s="80"/>
      <c r="G48" s="200">
        <v>50</v>
      </c>
      <c r="H48" s="201">
        <v>1367</v>
      </c>
    </row>
    <row r="49" spans="1:8" s="60" customFormat="1" ht="22.5" customHeight="1">
      <c r="A49" s="64"/>
      <c r="B49" s="79"/>
      <c r="C49" s="24" t="s">
        <v>57</v>
      </c>
      <c r="D49" s="25"/>
      <c r="E49" s="25"/>
      <c r="F49" s="80"/>
      <c r="G49" s="200">
        <v>110</v>
      </c>
      <c r="H49" s="201">
        <v>14124</v>
      </c>
    </row>
    <row r="50" spans="1:8" s="60" customFormat="1" ht="22.5" customHeight="1">
      <c r="A50" s="64"/>
      <c r="B50" s="79"/>
      <c r="C50" s="24" t="s">
        <v>58</v>
      </c>
      <c r="D50" s="25"/>
      <c r="E50" s="25"/>
      <c r="F50" s="80"/>
      <c r="G50" s="200">
        <v>1163</v>
      </c>
      <c r="H50" s="201">
        <v>13549</v>
      </c>
    </row>
    <row r="51" spans="1:8" s="60" customFormat="1" ht="22.5" customHeight="1">
      <c r="A51" s="64"/>
      <c r="B51" s="79"/>
      <c r="C51" s="24" t="s">
        <v>59</v>
      </c>
      <c r="D51" s="25"/>
      <c r="E51" s="25"/>
      <c r="F51" s="80"/>
      <c r="G51" s="200">
        <v>317</v>
      </c>
      <c r="H51" s="201">
        <v>5419</v>
      </c>
    </row>
    <row r="52" spans="1:8" s="60" customFormat="1" ht="22.5" customHeight="1">
      <c r="A52" s="64"/>
      <c r="B52" s="79"/>
      <c r="C52" s="24" t="s">
        <v>60</v>
      </c>
      <c r="D52" s="25"/>
      <c r="E52" s="25"/>
      <c r="F52" s="80"/>
      <c r="G52" s="200">
        <v>140</v>
      </c>
      <c r="H52" s="201">
        <v>1536</v>
      </c>
    </row>
    <row r="53" spans="1:8" s="60" customFormat="1" ht="22.5" customHeight="1">
      <c r="A53" s="64"/>
      <c r="B53" s="79"/>
      <c r="C53" s="24" t="s">
        <v>68</v>
      </c>
      <c r="D53" s="25"/>
      <c r="E53" s="25"/>
      <c r="F53" s="80"/>
      <c r="G53" s="200">
        <v>18</v>
      </c>
      <c r="H53" s="201">
        <v>206</v>
      </c>
    </row>
    <row r="54" spans="1:8" s="60" customFormat="1" ht="22.5" customHeight="1">
      <c r="A54" s="64"/>
      <c r="B54" s="79"/>
      <c r="C54" s="24" t="s">
        <v>69</v>
      </c>
      <c r="D54" s="25"/>
      <c r="E54" s="25"/>
      <c r="F54" s="80"/>
      <c r="G54" s="200">
        <v>485</v>
      </c>
      <c r="H54" s="201">
        <v>2772</v>
      </c>
    </row>
    <row r="55" spans="1:8" s="60" customFormat="1" ht="22.5" customHeight="1">
      <c r="A55" s="64"/>
      <c r="B55" s="79"/>
      <c r="C55" s="24" t="s">
        <v>61</v>
      </c>
      <c r="D55" s="25"/>
      <c r="E55" s="25"/>
      <c r="F55" s="80"/>
      <c r="G55" s="200">
        <v>240</v>
      </c>
      <c r="H55" s="201">
        <v>22897</v>
      </c>
    </row>
    <row r="56" spans="1:8" s="60" customFormat="1" ht="22.5" customHeight="1">
      <c r="A56" s="64"/>
      <c r="B56" s="79"/>
      <c r="C56" s="24" t="s">
        <v>62</v>
      </c>
      <c r="D56" s="25"/>
      <c r="E56" s="25"/>
      <c r="F56" s="80"/>
      <c r="G56" s="200">
        <v>11</v>
      </c>
      <c r="H56" s="201">
        <v>359</v>
      </c>
    </row>
    <row r="57" spans="1:8" s="60" customFormat="1" ht="22.5" customHeight="1">
      <c r="A57" s="64"/>
      <c r="B57" s="79"/>
      <c r="C57" s="26" t="s">
        <v>63</v>
      </c>
      <c r="D57" s="25"/>
      <c r="E57" s="25"/>
      <c r="F57" s="80"/>
      <c r="G57" s="186">
        <v>33</v>
      </c>
      <c r="H57" s="201">
        <v>390</v>
      </c>
    </row>
    <row r="58" spans="1:8" s="60" customFormat="1" ht="22.5" customHeight="1">
      <c r="A58" s="64"/>
      <c r="B58" s="79"/>
      <c r="C58" s="26" t="s">
        <v>64</v>
      </c>
      <c r="D58" s="25"/>
      <c r="E58" s="25"/>
      <c r="F58" s="80"/>
      <c r="G58" s="186">
        <v>440</v>
      </c>
      <c r="H58" s="201">
        <v>32866</v>
      </c>
    </row>
    <row r="59" spans="1:8" s="60" customFormat="1" ht="22.5" customHeight="1">
      <c r="A59" s="64"/>
      <c r="B59" s="79"/>
      <c r="C59" s="26" t="s">
        <v>101</v>
      </c>
      <c r="D59" s="25"/>
      <c r="E59" s="25"/>
      <c r="F59" s="80"/>
      <c r="G59" s="186">
        <v>114</v>
      </c>
      <c r="H59" s="201">
        <v>617</v>
      </c>
    </row>
    <row r="60" spans="1:8" s="60" customFormat="1" ht="22.5" customHeight="1">
      <c r="A60" s="64"/>
      <c r="B60" s="79"/>
      <c r="C60" s="26" t="s">
        <v>65</v>
      </c>
      <c r="D60" s="25"/>
      <c r="E60" s="25"/>
      <c r="F60" s="80"/>
      <c r="G60" s="186">
        <v>1</v>
      </c>
      <c r="H60" s="201">
        <v>21</v>
      </c>
    </row>
    <row r="61" spans="1:8" s="60" customFormat="1" ht="22.5" customHeight="1">
      <c r="A61" s="64"/>
      <c r="B61" s="79"/>
      <c r="C61" s="26" t="s">
        <v>117</v>
      </c>
      <c r="D61" s="25"/>
      <c r="E61" s="25"/>
      <c r="F61" s="80"/>
      <c r="G61" s="186">
        <v>355</v>
      </c>
      <c r="H61" s="201">
        <v>4163</v>
      </c>
    </row>
    <row r="62" spans="1:8" s="60" customFormat="1" ht="22.5" customHeight="1">
      <c r="A62" s="64"/>
      <c r="B62" s="79"/>
      <c r="C62" s="26" t="s">
        <v>66</v>
      </c>
      <c r="D62" s="25"/>
      <c r="E62" s="25"/>
      <c r="F62" s="80"/>
      <c r="G62" s="186">
        <v>73</v>
      </c>
      <c r="H62" s="201">
        <v>490</v>
      </c>
    </row>
    <row r="63" spans="1:8" s="60" customFormat="1" ht="22.5" customHeight="1">
      <c r="A63" s="64"/>
      <c r="B63" s="79"/>
      <c r="C63" s="26" t="s">
        <v>67</v>
      </c>
      <c r="D63" s="25"/>
      <c r="E63" s="25"/>
      <c r="F63" s="80"/>
      <c r="G63" s="186">
        <v>169</v>
      </c>
      <c r="H63" s="201">
        <v>908</v>
      </c>
    </row>
    <row r="64" spans="1:8" s="60" customFormat="1" ht="22.5" customHeight="1">
      <c r="A64" s="64"/>
      <c r="B64" s="79"/>
      <c r="C64" s="26" t="s">
        <v>112</v>
      </c>
      <c r="D64" s="25"/>
      <c r="E64" s="25"/>
      <c r="F64" s="80"/>
      <c r="G64" s="186">
        <v>14</v>
      </c>
      <c r="H64" s="201">
        <v>55</v>
      </c>
    </row>
    <row r="65" spans="1:8" s="60" customFormat="1" ht="22.5" customHeight="1">
      <c r="A65" s="64"/>
      <c r="B65" s="79"/>
      <c r="C65" s="26" t="s">
        <v>91</v>
      </c>
      <c r="D65" s="25"/>
      <c r="E65" s="25"/>
      <c r="F65" s="80"/>
      <c r="G65" s="186">
        <v>552</v>
      </c>
      <c r="H65" s="201">
        <v>2197</v>
      </c>
    </row>
    <row r="66" spans="1:8" s="60" customFormat="1" ht="22.5" customHeight="1">
      <c r="A66" s="64"/>
      <c r="B66" s="81"/>
      <c r="C66" s="27" t="s">
        <v>92</v>
      </c>
      <c r="D66" s="25"/>
      <c r="E66" s="25"/>
      <c r="F66" s="80"/>
      <c r="G66" s="186">
        <v>169</v>
      </c>
      <c r="H66" s="201">
        <v>612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6">
        <v>1302</v>
      </c>
      <c r="H67" s="201">
        <v>5192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6">
        <v>738</v>
      </c>
      <c r="H68" s="201">
        <v>2641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6">
        <v>15</v>
      </c>
      <c r="H69" s="201">
        <v>52</v>
      </c>
    </row>
    <row r="70" spans="1:12" s="60" customFormat="1" ht="22.5" customHeight="1">
      <c r="A70" s="64"/>
      <c r="B70" s="81"/>
      <c r="C70" s="26" t="s">
        <v>123</v>
      </c>
      <c r="D70" s="25"/>
      <c r="E70" s="25"/>
      <c r="F70" s="80"/>
      <c r="G70" s="186">
        <v>195</v>
      </c>
      <c r="H70" s="201">
        <v>538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6">
        <v>197</v>
      </c>
      <c r="H71" s="202"/>
      <c r="L71" s="96"/>
    </row>
    <row r="72" spans="1:12" s="60" customFormat="1" ht="22.5" customHeight="1">
      <c r="A72" s="64"/>
      <c r="B72" s="81"/>
      <c r="C72" s="28" t="s">
        <v>88</v>
      </c>
      <c r="D72" s="25"/>
      <c r="E72" s="25"/>
      <c r="F72" s="80"/>
      <c r="G72" s="186">
        <v>178</v>
      </c>
      <c r="H72" s="202"/>
      <c r="L72" s="96"/>
    </row>
    <row r="73" spans="1:15" s="60" customFormat="1" ht="22.5" customHeight="1">
      <c r="A73" s="64"/>
      <c r="B73" s="142" t="s">
        <v>15</v>
      </c>
      <c r="C73" s="143"/>
      <c r="D73" s="143"/>
      <c r="E73" s="143"/>
      <c r="F73" s="80"/>
      <c r="G73" s="186">
        <v>7769</v>
      </c>
      <c r="H73" s="201">
        <v>130264</v>
      </c>
      <c r="L73" s="76"/>
      <c r="M73" s="82">
        <f>SUM(H45:H72)-H73</f>
        <v>0</v>
      </c>
      <c r="O73" s="60" t="s">
        <v>137</v>
      </c>
    </row>
    <row r="74" spans="1:12" s="60" customFormat="1" ht="63" customHeight="1">
      <c r="A74" s="117"/>
      <c r="B74" s="169" t="s">
        <v>136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s="60" customFormat="1" ht="22.5" customHeight="1">
      <c r="A75" s="5" t="s">
        <v>127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28"/>
      <c r="C76" s="129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28" t="s">
        <v>106</v>
      </c>
      <c r="C77" s="129"/>
      <c r="D77" s="106">
        <v>14510</v>
      </c>
      <c r="E77" s="106">
        <v>1605</v>
      </c>
      <c r="F77" s="106">
        <v>16115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28" t="s">
        <v>107</v>
      </c>
      <c r="C78" s="129"/>
      <c r="D78" s="106">
        <v>14510</v>
      </c>
      <c r="E78" s="106">
        <v>1410</v>
      </c>
      <c r="F78" s="106">
        <v>15921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28" t="s">
        <v>108</v>
      </c>
      <c r="C79" s="129"/>
      <c r="D79" s="107">
        <f>D78/D77</f>
        <v>1</v>
      </c>
      <c r="E79" s="107">
        <f>E78/E77</f>
        <v>0.8785046728971962</v>
      </c>
      <c r="F79" s="107">
        <f>F78/F77</f>
        <v>0.9879615265280794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130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84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79</v>
      </c>
      <c r="B82" s="68"/>
      <c r="C82" s="6"/>
      <c r="D82" s="4"/>
      <c r="F82" s="52" t="s">
        <v>129</v>
      </c>
      <c r="G82" s="4"/>
      <c r="H82" s="4"/>
      <c r="I82" s="4" t="s">
        <v>125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80</v>
      </c>
      <c r="C84" s="32"/>
      <c r="D84" s="25"/>
      <c r="E84" s="84"/>
      <c r="F84" s="101" t="s">
        <v>52</v>
      </c>
      <c r="G84" s="199">
        <v>340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82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02" t="s">
        <v>52</v>
      </c>
      <c r="G87" s="103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4" t="s">
        <v>43</v>
      </c>
      <c r="G88" s="105" t="s">
        <v>44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322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9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140</v>
      </c>
      <c r="G91" s="203">
        <v>140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93</v>
      </c>
      <c r="C92" s="88"/>
      <c r="D92" s="88"/>
      <c r="E92" s="67"/>
      <c r="F92" s="203">
        <v>9</v>
      </c>
      <c r="G92" s="199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274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94</v>
      </c>
      <c r="C94" s="88"/>
      <c r="D94" s="88"/>
      <c r="E94" s="67"/>
      <c r="F94" s="203">
        <v>53</v>
      </c>
      <c r="G94" s="203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73</v>
      </c>
      <c r="G95" s="203">
        <v>73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95</v>
      </c>
      <c r="C96" s="88"/>
      <c r="D96" s="88"/>
      <c r="E96" s="67"/>
      <c r="F96" s="203">
        <v>69</v>
      </c>
      <c r="G96" s="199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96</v>
      </c>
      <c r="C97" s="88"/>
      <c r="D97" s="88"/>
      <c r="E97" s="67"/>
      <c r="F97" s="203">
        <v>0</v>
      </c>
      <c r="G97" s="199">
        <v>0</v>
      </c>
      <c r="H97" s="63"/>
      <c r="I97" s="63"/>
      <c r="L97" s="76"/>
    </row>
    <row r="98" spans="2:12" s="60" customFormat="1" ht="21.75" customHeight="1">
      <c r="B98" s="87" t="s">
        <v>45</v>
      </c>
      <c r="C98" s="88"/>
      <c r="D98" s="88"/>
      <c r="E98" s="67"/>
      <c r="F98" s="203">
        <v>42</v>
      </c>
      <c r="G98" s="199">
        <v>34</v>
      </c>
      <c r="L98" s="76"/>
    </row>
    <row r="99" spans="2:12" s="60" customFormat="1" ht="21.75" customHeight="1">
      <c r="B99" s="87" t="s">
        <v>78</v>
      </c>
      <c r="C99" s="88"/>
      <c r="D99" s="88"/>
      <c r="E99" s="67"/>
      <c r="F99" s="203">
        <v>49</v>
      </c>
      <c r="G99" s="199">
        <v>47</v>
      </c>
      <c r="L99" s="76"/>
    </row>
    <row r="100" spans="2:12" s="60" customFormat="1" ht="21.75" customHeight="1">
      <c r="B100" s="87" t="s">
        <v>85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90</v>
      </c>
      <c r="C101" s="88"/>
      <c r="D101" s="88"/>
      <c r="E101" s="67"/>
      <c r="F101" s="203">
        <v>16</v>
      </c>
      <c r="G101" s="204"/>
      <c r="L101" s="76"/>
    </row>
    <row r="102" spans="2:12" s="60" customFormat="1" ht="21.75" customHeight="1">
      <c r="B102" s="87" t="s">
        <v>112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116</v>
      </c>
      <c r="C103" s="39"/>
      <c r="D103" s="39"/>
      <c r="E103" s="40"/>
      <c r="F103" s="203">
        <v>196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83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50</v>
      </c>
      <c r="G106" s="90" t="s">
        <v>51</v>
      </c>
      <c r="H106" s="63"/>
      <c r="I106" s="63"/>
      <c r="L106" s="76"/>
    </row>
    <row r="107" spans="2:12" s="60" customFormat="1" ht="22.5" customHeight="1">
      <c r="B107" s="162" t="s">
        <v>81</v>
      </c>
      <c r="C107" s="163"/>
      <c r="D107" s="164"/>
      <c r="E107" s="165"/>
      <c r="F107" s="206">
        <v>50</v>
      </c>
      <c r="G107" s="106">
        <v>3082</v>
      </c>
      <c r="L107" s="76"/>
    </row>
    <row r="108" spans="2:12" s="60" customFormat="1" ht="22.5" customHeight="1">
      <c r="B108" s="159" t="s">
        <v>47</v>
      </c>
      <c r="C108" s="160"/>
      <c r="D108" s="160"/>
      <c r="E108" s="161"/>
      <c r="F108" s="206">
        <v>149</v>
      </c>
      <c r="G108" s="106">
        <v>2316</v>
      </c>
      <c r="J108" s="41"/>
      <c r="K108" s="41"/>
      <c r="L108" s="76"/>
    </row>
    <row r="109" spans="2:12" s="41" customFormat="1" ht="27.75" customHeight="1">
      <c r="B109" s="159" t="s">
        <v>46</v>
      </c>
      <c r="C109" s="160"/>
      <c r="D109" s="160"/>
      <c r="E109" s="161"/>
      <c r="F109" s="206">
        <v>22</v>
      </c>
      <c r="G109" s="106">
        <v>621</v>
      </c>
      <c r="J109" s="63"/>
      <c r="K109" s="63"/>
      <c r="L109" s="76"/>
    </row>
    <row r="110" spans="2:12" s="60" customFormat="1" ht="22.5" customHeight="1">
      <c r="B110" s="159" t="s">
        <v>48</v>
      </c>
      <c r="C110" s="160"/>
      <c r="D110" s="160"/>
      <c r="E110" s="161"/>
      <c r="F110" s="206">
        <v>60</v>
      </c>
      <c r="G110" s="106">
        <v>4869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49</v>
      </c>
      <c r="C111" s="88"/>
      <c r="D111" s="88"/>
      <c r="E111" s="67"/>
      <c r="F111" s="206">
        <v>34</v>
      </c>
      <c r="G111" s="106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56" t="s">
        <v>123</v>
      </c>
      <c r="C112" s="157"/>
      <c r="D112" s="157"/>
      <c r="E112" s="158"/>
      <c r="F112" s="206">
        <v>9</v>
      </c>
      <c r="G112" s="106">
        <v>566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3</v>
      </c>
      <c r="G113" s="106">
        <v>32</v>
      </c>
      <c r="H113" s="63"/>
      <c r="I113" s="63"/>
      <c r="J113" s="63"/>
      <c r="K113" s="63"/>
      <c r="L113" s="76"/>
    </row>
    <row r="114" spans="2:12" s="42" customFormat="1" ht="15" customHeight="1">
      <c r="B114" s="43" t="s">
        <v>140</v>
      </c>
      <c r="C114" s="43"/>
      <c r="D114" s="43"/>
      <c r="E114" s="43"/>
      <c r="F114" s="43"/>
      <c r="G114" s="44"/>
      <c r="H114" s="43"/>
      <c r="I114" s="43"/>
      <c r="J114" s="43"/>
      <c r="K114" s="43"/>
      <c r="L114" s="76"/>
    </row>
    <row r="115" spans="2:12" s="42" customFormat="1" ht="15" customHeight="1">
      <c r="B115" s="43" t="s">
        <v>126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74</v>
      </c>
      <c r="B118" s="55"/>
      <c r="C118" s="54"/>
      <c r="D118" s="56"/>
      <c r="E118" s="56"/>
      <c r="F118" s="54"/>
      <c r="G118" s="54"/>
      <c r="H118" s="54"/>
      <c r="I118" s="91" t="str">
        <f>I5</f>
        <v>令和4年1月</v>
      </c>
      <c r="J118" s="54" t="s">
        <v>86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7">
        <v>35468</v>
      </c>
      <c r="D120" s="207">
        <v>52861</v>
      </c>
      <c r="E120" s="207">
        <v>60306</v>
      </c>
      <c r="F120" s="207">
        <v>26555</v>
      </c>
      <c r="G120" s="208">
        <v>23480</v>
      </c>
      <c r="H120" s="208">
        <v>75535</v>
      </c>
      <c r="I120" s="207">
        <v>18238</v>
      </c>
      <c r="J120" s="207">
        <f>SUM(C120:I120)</f>
        <v>292443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75</v>
      </c>
      <c r="B123" s="55"/>
      <c r="C123" s="54"/>
      <c r="D123" s="56"/>
      <c r="E123" s="56"/>
      <c r="F123" s="54"/>
      <c r="G123" s="54"/>
      <c r="H123" s="75"/>
      <c r="I123" s="91" t="str">
        <f>K10</f>
        <v>令和4年1月</v>
      </c>
      <c r="J123" s="54" t="s">
        <v>86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102</v>
      </c>
      <c r="C125" s="207">
        <v>902</v>
      </c>
      <c r="D125" s="207">
        <v>1185</v>
      </c>
      <c r="E125" s="207">
        <v>1593</v>
      </c>
      <c r="F125" s="207">
        <v>458</v>
      </c>
      <c r="G125" s="207">
        <v>664</v>
      </c>
      <c r="H125" s="207">
        <v>1812</v>
      </c>
      <c r="I125" s="207">
        <v>625</v>
      </c>
      <c r="J125" s="207">
        <f>SUM(C125:I125)</f>
        <v>7239</v>
      </c>
      <c r="K125" s="95"/>
      <c r="M125" s="97">
        <f>J125-C18</f>
        <v>0</v>
      </c>
    </row>
    <row r="126" spans="1:13" ht="22.5" customHeight="1">
      <c r="A126" s="47"/>
      <c r="B126" s="90" t="s">
        <v>76</v>
      </c>
      <c r="C126" s="207">
        <v>1193</v>
      </c>
      <c r="D126" s="207">
        <v>1722</v>
      </c>
      <c r="E126" s="207">
        <v>1950</v>
      </c>
      <c r="F126" s="207">
        <v>894</v>
      </c>
      <c r="G126" s="207">
        <v>840</v>
      </c>
      <c r="H126" s="207">
        <v>2429</v>
      </c>
      <c r="I126" s="207">
        <v>604</v>
      </c>
      <c r="J126" s="207">
        <f aca="true" t="shared" si="5" ref="J126:J132">SUM(C126:I126)</f>
        <v>9632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7">
        <v>1711</v>
      </c>
      <c r="D127" s="207">
        <v>2672</v>
      </c>
      <c r="E127" s="207">
        <v>2813</v>
      </c>
      <c r="F127" s="207">
        <v>1285</v>
      </c>
      <c r="G127" s="207">
        <v>1396</v>
      </c>
      <c r="H127" s="207">
        <v>3956</v>
      </c>
      <c r="I127" s="207">
        <v>1178</v>
      </c>
      <c r="J127" s="207">
        <f t="shared" si="5"/>
        <v>15011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7">
        <v>1499</v>
      </c>
      <c r="D128" s="207">
        <v>2147</v>
      </c>
      <c r="E128" s="207">
        <v>2178</v>
      </c>
      <c r="F128" s="207">
        <v>1150</v>
      </c>
      <c r="G128" s="207">
        <v>974</v>
      </c>
      <c r="H128" s="207">
        <v>2986</v>
      </c>
      <c r="I128" s="207">
        <v>696</v>
      </c>
      <c r="J128" s="207">
        <f t="shared" si="5"/>
        <v>11630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7">
        <v>1250</v>
      </c>
      <c r="D129" s="207">
        <v>1729</v>
      </c>
      <c r="E129" s="207">
        <v>1749</v>
      </c>
      <c r="F129" s="207">
        <v>1000</v>
      </c>
      <c r="G129" s="207">
        <v>862</v>
      </c>
      <c r="H129" s="207">
        <v>2537</v>
      </c>
      <c r="I129" s="207">
        <v>601</v>
      </c>
      <c r="J129" s="207">
        <f t="shared" si="5"/>
        <v>9728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7">
        <v>981</v>
      </c>
      <c r="D130" s="207">
        <v>1484</v>
      </c>
      <c r="E130" s="207">
        <v>1647</v>
      </c>
      <c r="F130" s="207">
        <v>727</v>
      </c>
      <c r="G130" s="207">
        <v>705</v>
      </c>
      <c r="H130" s="207">
        <v>1997</v>
      </c>
      <c r="I130" s="207">
        <v>560</v>
      </c>
      <c r="J130" s="207">
        <f t="shared" si="5"/>
        <v>8101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7">
        <v>602</v>
      </c>
      <c r="D131" s="207">
        <v>921</v>
      </c>
      <c r="E131" s="207">
        <v>920</v>
      </c>
      <c r="F131" s="207">
        <v>444</v>
      </c>
      <c r="G131" s="207">
        <v>412</v>
      </c>
      <c r="H131" s="207">
        <v>1135</v>
      </c>
      <c r="I131" s="207">
        <v>320</v>
      </c>
      <c r="J131" s="207">
        <f t="shared" si="5"/>
        <v>4754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7">
        <f>SUM(C125:C131)</f>
        <v>8138</v>
      </c>
      <c r="D132" s="207">
        <f aca="true" t="shared" si="6" ref="D132:I132">SUM(D125:D131)</f>
        <v>11860</v>
      </c>
      <c r="E132" s="207">
        <f t="shared" si="6"/>
        <v>12850</v>
      </c>
      <c r="F132" s="207">
        <f t="shared" si="6"/>
        <v>5958</v>
      </c>
      <c r="G132" s="207">
        <f t="shared" si="6"/>
        <v>5853</v>
      </c>
      <c r="H132" s="207">
        <f t="shared" si="6"/>
        <v>16852</v>
      </c>
      <c r="I132" s="207">
        <f t="shared" si="6"/>
        <v>4584</v>
      </c>
      <c r="J132" s="207">
        <f t="shared" si="5"/>
        <v>66095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114</v>
      </c>
      <c r="B135" s="55"/>
      <c r="C135" s="54"/>
      <c r="D135" s="56"/>
      <c r="E135" s="56"/>
      <c r="F135" s="54"/>
      <c r="G135" s="54"/>
      <c r="I135" s="54" t="str">
        <f>I20</f>
        <v>令和3年11月利用分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7">
        <v>4320</v>
      </c>
      <c r="D137" s="207">
        <v>6782</v>
      </c>
      <c r="E137" s="207">
        <v>7455</v>
      </c>
      <c r="F137" s="207">
        <v>3375</v>
      </c>
      <c r="G137" s="207">
        <v>3412</v>
      </c>
      <c r="H137" s="207">
        <v>10102</v>
      </c>
      <c r="I137" s="207">
        <v>2517</v>
      </c>
      <c r="J137" s="207">
        <f>SUM(C137:I137)</f>
        <v>37963</v>
      </c>
      <c r="K137" s="95"/>
      <c r="M137" s="97">
        <f>J137-J22</f>
        <v>0</v>
      </c>
    </row>
    <row r="138" spans="1:13" ht="22.5" customHeight="1">
      <c r="A138" s="47"/>
      <c r="B138" s="90" t="s">
        <v>77</v>
      </c>
      <c r="C138" s="207">
        <v>896</v>
      </c>
      <c r="D138" s="207">
        <v>1775</v>
      </c>
      <c r="E138" s="207">
        <v>1519</v>
      </c>
      <c r="F138" s="207">
        <v>841</v>
      </c>
      <c r="G138" s="207">
        <v>828</v>
      </c>
      <c r="H138" s="207">
        <v>2304</v>
      </c>
      <c r="I138" s="207">
        <v>578</v>
      </c>
      <c r="J138" s="207">
        <f>SUM(C138:I138)</f>
        <v>8741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7">
        <v>1142</v>
      </c>
      <c r="D139" s="207">
        <v>1458</v>
      </c>
      <c r="E139" s="207">
        <v>1525</v>
      </c>
      <c r="F139" s="207">
        <v>862</v>
      </c>
      <c r="G139" s="207">
        <v>772</v>
      </c>
      <c r="H139" s="207">
        <v>1961</v>
      </c>
      <c r="I139" s="207">
        <v>600</v>
      </c>
      <c r="J139" s="207">
        <f>SUM(C139:I139)</f>
        <v>8320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8"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B112:E112"/>
    <mergeCell ref="B110:E110"/>
    <mergeCell ref="B109:E109"/>
    <mergeCell ref="B107:E107"/>
    <mergeCell ref="B108:E108"/>
    <mergeCell ref="A35:E35"/>
    <mergeCell ref="B74:L74"/>
    <mergeCell ref="F11:K11"/>
    <mergeCell ref="A30:B30"/>
    <mergeCell ref="B43:F44"/>
    <mergeCell ref="B77:C77"/>
    <mergeCell ref="A22:B22"/>
    <mergeCell ref="A21:B21"/>
    <mergeCell ref="B79:C79"/>
    <mergeCell ref="B73:E73"/>
    <mergeCell ref="A26:B26"/>
    <mergeCell ref="G8:H8"/>
    <mergeCell ref="A25:B25"/>
    <mergeCell ref="B76:C76"/>
    <mergeCell ref="A18:B18"/>
    <mergeCell ref="A29:B29"/>
    <mergeCell ref="B78:C78"/>
    <mergeCell ref="A13:B13"/>
    <mergeCell ref="A17:B17"/>
    <mergeCell ref="C11:E11"/>
    <mergeCell ref="I7:J7"/>
    <mergeCell ref="A6:B7"/>
    <mergeCell ref="K7:L7"/>
    <mergeCell ref="K8:L8"/>
    <mergeCell ref="I8:J8"/>
    <mergeCell ref="A8:B8"/>
    <mergeCell ref="E8:F8"/>
    <mergeCell ref="A11:B12"/>
    <mergeCell ref="J6:L6"/>
    <mergeCell ref="G43:G44"/>
    <mergeCell ref="H43:H44"/>
    <mergeCell ref="A1:L1"/>
    <mergeCell ref="A2:L2"/>
    <mergeCell ref="C6:C7"/>
    <mergeCell ref="D6:D7"/>
    <mergeCell ref="G7:H7"/>
    <mergeCell ref="E6:F7"/>
    <mergeCell ref="L11:L12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1"/>
  <rowBreaks count="3" manualBreakCount="3">
    <brk id="35" max="11" man="1"/>
    <brk id="74" max="11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2022-03-01T01:24:17Z</cp:lastPrinted>
  <dcterms:created xsi:type="dcterms:W3CDTF">2003-06-07T07:59:20Z</dcterms:created>
  <dcterms:modified xsi:type="dcterms:W3CDTF">2022-03-03T05:01:21Z</dcterms:modified>
  <cp:category/>
  <cp:version/>
  <cp:contentType/>
  <cp:contentStatus/>
</cp:coreProperties>
</file>