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0" windowWidth="8010" windowHeight="8175" activeTab="0"/>
  </bookViews>
  <sheets>
    <sheet name="実施状況" sheetId="1" r:id="rId1"/>
  </sheets>
  <definedNames>
    <definedName name="OLE_LINK2" localSheetId="0">'実施状況'!#REF!</definedName>
    <definedName name="_xlnm.Print_Area" localSheetId="0">'実施状況'!$A$1:$L$138</definedName>
  </definedNames>
  <calcPr fullCalcOnLoad="1"/>
</workbook>
</file>

<file path=xl/sharedStrings.xml><?xml version="1.0" encoding="utf-8"?>
<sst xmlns="http://schemas.openxmlformats.org/spreadsheetml/2006/main" count="182" uniqueCount="137">
  <si>
    <t>要介護１</t>
  </si>
  <si>
    <t>要介護２</t>
  </si>
  <si>
    <t>要介護３</t>
  </si>
  <si>
    <t>要介護４</t>
  </si>
  <si>
    <t>要介護５</t>
  </si>
  <si>
    <t>内容</t>
  </si>
  <si>
    <t>北九州市保健福祉局介護保険課</t>
  </si>
  <si>
    <t>１ 第1号被保険者数(人)</t>
  </si>
  <si>
    <t>前月末現在</t>
  </si>
  <si>
    <t>当月中増</t>
  </si>
  <si>
    <t>当月中減</t>
  </si>
  <si>
    <t>当月末現在</t>
  </si>
  <si>
    <t>65歳以上75歳未満</t>
  </si>
  <si>
    <t>区分</t>
  </si>
  <si>
    <t>総数</t>
  </si>
  <si>
    <t>合計</t>
  </si>
  <si>
    <t>２ 要介護(要支援)認定者数(人)</t>
  </si>
  <si>
    <t>特別徴収</t>
  </si>
  <si>
    <t>普通徴収</t>
  </si>
  <si>
    <t>特別養護老人ホーム</t>
  </si>
  <si>
    <t>老人保健施設</t>
  </si>
  <si>
    <t>介護療養型医療施設</t>
  </si>
  <si>
    <t>訪問介護</t>
  </si>
  <si>
    <t>訪問入浴介護</t>
  </si>
  <si>
    <t>訪問看護</t>
  </si>
  <si>
    <t>通所介護</t>
  </si>
  <si>
    <t>福祉用具貸与</t>
  </si>
  <si>
    <t>全市</t>
  </si>
  <si>
    <t>門司区</t>
  </si>
  <si>
    <t>小倉北区</t>
  </si>
  <si>
    <t>小倉南区</t>
  </si>
  <si>
    <t>若松区</t>
  </si>
  <si>
    <t>八幡東区</t>
  </si>
  <si>
    <t>八幡西区</t>
  </si>
  <si>
    <t>戸畑区</t>
  </si>
  <si>
    <t>被保険者数</t>
  </si>
  <si>
    <t>計</t>
  </si>
  <si>
    <t>居宅</t>
  </si>
  <si>
    <t>施設</t>
  </si>
  <si>
    <t>＜参考＞各区別内訳</t>
  </si>
  <si>
    <t>特定入所者介護サービス費</t>
  </si>
  <si>
    <t>要支援１</t>
  </si>
  <si>
    <t>要支援２</t>
  </si>
  <si>
    <t>介護
サービス</t>
  </si>
  <si>
    <t>介護予防
サービス</t>
  </si>
  <si>
    <t>認知症対応型通所介護</t>
  </si>
  <si>
    <t>地域密着型介護老人福祉施設
（地域密着型特別養護老人ホーム）</t>
  </si>
  <si>
    <t>認知症対応型共同生活介護（ｸﾞﾙｰﾌﾟﾎｰﾑ)</t>
  </si>
  <si>
    <t>介護老人福祉施設（特別養護老人ホーム）</t>
  </si>
  <si>
    <t>介護老人保健施設（老人保健施設）</t>
  </si>
  <si>
    <t>施設数</t>
  </si>
  <si>
    <t>定員数</t>
  </si>
  <si>
    <t>事業所数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</si>
  <si>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</si>
  <si>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</si>
  <si>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</si>
  <si>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</si>
  <si>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</si>
  <si>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</si>
  <si>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</si>
  <si>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</si>
  <si>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福祉用具貸与</t>
  </si>
  <si>
    <t>特定福祉用具販売</t>
  </si>
  <si>
    <t>住宅改修</t>
  </si>
  <si>
    <t>居宅介護(予防)支援</t>
  </si>
  <si>
    <t>夜間対応型訪問介護</t>
  </si>
  <si>
    <t>認知症対応型通所介護</t>
  </si>
  <si>
    <t>小規模多機能型居宅介護</t>
  </si>
  <si>
    <t>短期入所療養介護</t>
  </si>
  <si>
    <t>特定施設入居者生活介護</t>
  </si>
  <si>
    <t>＊各サービスは介護サービス・予防サービスを合わせたもの</t>
  </si>
  <si>
    <t>第1号被保険者</t>
  </si>
  <si>
    <t>４ 地域密着型（介護予防)サービス受給者数(人)</t>
  </si>
  <si>
    <t>５ 施設介護サービス受給者数(人)</t>
  </si>
  <si>
    <t>６ 要介護認定申請の状況(人)</t>
  </si>
  <si>
    <t>１　第1号被保険者数(人)</t>
  </si>
  <si>
    <t>２　要介護(要支援)認定者数(人)</t>
  </si>
  <si>
    <t>要支援２</t>
  </si>
  <si>
    <t>地域密着</t>
  </si>
  <si>
    <t>小規模多機能型居宅介護</t>
  </si>
  <si>
    <t>９ 北九州市内の事業者の状況</t>
  </si>
  <si>
    <t>居宅介護支援事業所</t>
  </si>
  <si>
    <t>特定施設入居者生活介護</t>
  </si>
  <si>
    <t>＜居宅サービス＞</t>
  </si>
  <si>
    <t>＜施設・居住系サービス＞</t>
  </si>
  <si>
    <t>＊四捨五入表示のため、合計等が合わない場合がある</t>
  </si>
  <si>
    <t>夜間対応型訪問介護</t>
  </si>
  <si>
    <t>末</t>
  </si>
  <si>
    <t>分</t>
  </si>
  <si>
    <t>高額サービス費等（審査支払手数料含む）</t>
  </si>
  <si>
    <t>３ 居宅介護(介護予防)サービス受給者数(人)</t>
  </si>
  <si>
    <t>定期巡回・随時対応型訪問介護看護</t>
  </si>
  <si>
    <t>認知症対応型共同生活介護</t>
  </si>
  <si>
    <t>地域密着型介護老人福祉施設入所者生活介護</t>
  </si>
  <si>
    <t>訪問リハビリテーション</t>
  </si>
  <si>
    <t>通所リハビリテーション</t>
  </si>
  <si>
    <t>短期入所生活介護</t>
  </si>
  <si>
    <t>短期入所療養介護</t>
  </si>
  <si>
    <t>要介護認定
申請者数</t>
  </si>
  <si>
    <t>新規</t>
  </si>
  <si>
    <t>区分変更</t>
  </si>
  <si>
    <t>要支援
→要介護</t>
  </si>
  <si>
    <t>定期巡回・随時対応型訪問介護看護</t>
  </si>
  <si>
    <t>要支援１</t>
  </si>
  <si>
    <t>要支援</t>
  </si>
  <si>
    <t>65歳以上
75歳未満</t>
  </si>
  <si>
    <t>第２号被保険者</t>
  </si>
  <si>
    <t>調定額(百万円)</t>
  </si>
  <si>
    <t>収納額(百万円)</t>
  </si>
  <si>
    <t>収納率（％）</t>
  </si>
  <si>
    <t>＊利用者数は、１人で複数サービスを利用している人も含まれるため、重複している場合がある</t>
  </si>
  <si>
    <t>利用者数
（人/月）</t>
  </si>
  <si>
    <t>金額
(百万円)</t>
  </si>
  <si>
    <t>７　介護給付費及び介護サービス利用者の状況</t>
  </si>
  <si>
    <t>看護小規模多機能型居宅介護</t>
  </si>
  <si>
    <t>要介護５</t>
  </si>
  <si>
    <t>３　介護サービス受給者数(人)</t>
  </si>
  <si>
    <t>要介護</t>
  </si>
  <si>
    <t>地域密着型通所介護</t>
  </si>
  <si>
    <t>地域密着型通所介護</t>
  </si>
  <si>
    <t>申請事由</t>
  </si>
  <si>
    <t>更新</t>
  </si>
  <si>
    <t>75歳以上85歳未満</t>
  </si>
  <si>
    <t>85歳以上</t>
  </si>
  <si>
    <t>75歳以上
85歳未満</t>
  </si>
  <si>
    <t>介護医療院</t>
  </si>
  <si>
    <t>介護保険制度の実施状況について</t>
  </si>
  <si>
    <t xml:space="preserve"> </t>
  </si>
  <si>
    <t>＊ 施設・事業所数は市内に所在する分の集計。みなし指定分は含まない。(但し、通所リハビリテーションを除く)</t>
  </si>
  <si>
    <t>８ 第1号被保険者の保険料収納状況（令和３年度賦課分）</t>
  </si>
  <si>
    <t>令和3年9月</t>
  </si>
  <si>
    <t>令和3年9月1日現在</t>
  </si>
  <si>
    <t>＊令和3年10月15日現在の納期到来分</t>
  </si>
  <si>
    <r>
      <t>（令和3年9月分</t>
    </r>
    <r>
      <rPr>
        <sz val="14"/>
        <rFont val="ＭＳ Ｐゴシック"/>
        <family val="3"/>
      </rPr>
      <t>速報値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</si>
  <si>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令和3年7月利用分</t>
    </r>
  </si>
  <si>
    <r>
      <t>＊現物給付（ 8</t>
    </r>
    <r>
      <rPr>
        <sz val="11"/>
        <rFont val="ＭＳ Ｐゴシック"/>
        <family val="3"/>
      </rPr>
      <t>月審査分）、償還給付（ 8月支出決定分）</t>
    </r>
  </si>
  <si>
    <t>＊ 介護予防特定施設入居者生活介護(施設数50)、介護予防認知症対応型共同生活介護（施設数149 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</si>
</sst>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%"/>
    <numFmt numFmtId="182" formatCode="#,##0_);[Red]\(#,##0\)"/>
    <numFmt numFmtId="183" formatCode="0.0000"/>
    <numFmt numFmtId="184" formatCode="0.000"/>
    <numFmt numFmtId="185" formatCode="0.0"/>
    <numFmt numFmtId="186" formatCode="0.00000"/>
    <numFmt numFmtId="187" formatCode="0.00000000"/>
    <numFmt numFmtId="188" formatCode="0.0000000"/>
    <numFmt numFmtId="189" formatCode="0.000000"/>
    <numFmt numFmtId="190" formatCode="0.0_ "/>
    <numFmt numFmtId="191" formatCode="#,##0_百&quot;万&quot;&quot;円&quot;\ "/>
    <numFmt numFmtId="192" formatCode="#,##0_ &quot;百&quot;&quot;万&quot;&quot;円&quot;\ "/>
    <numFmt numFmtId="193" formatCode="#,##0_ ;[Red]\-#,##0\ "/>
    <numFmt numFmtId="194" formatCode="#,##0&quot;人&quot;_ "/>
    <numFmt numFmtId="195" formatCode="0_);[Red]\(0\)"/>
    <numFmt numFmtId="196" formatCode="0_ "/>
    <numFmt numFmtId="197" formatCode="[$€-2]\ #,##0.00_);[Red]\([$€-2]\ #,##0.00\)"/>
    <numFmt numFmtId="198" formatCode="0.00_ "/>
    <numFmt numFmtId="199" formatCode="0.00_ ;[Red]\-0.00\ "/>
    <numFmt numFmtId="200" formatCode="[$-411]ggge&quot;年&quot;m&quot;月&quot;d&quot;日&quot;;@"/>
    <numFmt numFmtId="201" formatCode="0.00&quot;P&quot;"/>
    <numFmt numFmtId="202" formatCode="#0.00&quot;P&quot;"/>
    <numFmt numFmtId="203" formatCode="0.00&quot;%&quot;"/>
    <numFmt numFmtId="204" formatCode="&quot;平成&quot;General&quot;年度&quot;"/>
    <numFmt numFmtId="205" formatCode="&quot;平成&quot;General&quot;年&quot;"/>
    <numFmt numFmtId="206" formatCode="&quot;(&quot;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8" fillId="34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right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/>
    </xf>
    <xf numFmtId="0" fontId="8" fillId="34" borderId="10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79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vertical="center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1" xfId="0" applyFont="1" applyFill="1" applyBorder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/>
    </xf>
    <xf numFmtId="179" fontId="6" fillId="0" borderId="0" xfId="0" applyNumberFormat="1" applyFont="1" applyFill="1" applyBorder="1" applyAlignment="1">
      <alignment horizontal="center" vertical="center" shrinkToFit="1"/>
    </xf>
    <xf numFmtId="179" fontId="6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6" fillId="34" borderId="16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/>
    </xf>
    <xf numFmtId="0" fontId="6" fillId="34" borderId="20" xfId="0" applyFont="1" applyFill="1" applyBorder="1" applyAlignment="1">
      <alignment horizontal="left" vertical="center"/>
    </xf>
    <xf numFmtId="0" fontId="8" fillId="34" borderId="2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/>
    </xf>
    <xf numFmtId="0" fontId="9" fillId="34" borderId="2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 shrinkToFit="1"/>
    </xf>
    <xf numFmtId="0" fontId="0" fillId="34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0" fillId="0" borderId="0" xfId="0" applyNumberFormat="1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horizontal="right" vertical="center"/>
    </xf>
    <xf numFmtId="0" fontId="0" fillId="34" borderId="2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4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55" fontId="0" fillId="34" borderId="10" xfId="0" applyNumberFormat="1" applyFont="1" applyFill="1" applyBorder="1" applyAlignment="1">
      <alignment horizontal="center" vertical="center"/>
    </xf>
    <xf numFmtId="55" fontId="0" fillId="34" borderId="11" xfId="0" applyNumberFormat="1" applyFont="1" applyFill="1" applyBorder="1" applyAlignment="1">
      <alignment horizontal="center" vertical="center"/>
    </xf>
    <xf numFmtId="55" fontId="0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17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194" fontId="0" fillId="0" borderId="0" xfId="0" applyNumberFormat="1" applyFont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Continuous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179" fontId="6" fillId="0" borderId="10" xfId="0" applyNumberFormat="1" applyFont="1" applyFill="1" applyBorder="1" applyAlignment="1">
      <alignment horizontal="right" vertical="center" shrinkToFit="1"/>
    </xf>
    <xf numFmtId="10" fontId="6" fillId="0" borderId="10" xfId="0" applyNumberFormat="1" applyFont="1" applyFill="1" applyBorder="1" applyAlignment="1">
      <alignment horizontal="right" vertical="center" shrinkToFit="1"/>
    </xf>
    <xf numFmtId="0" fontId="8" fillId="34" borderId="11" xfId="0" applyFont="1" applyFill="1" applyBorder="1" applyAlignment="1">
      <alignment horizontal="left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22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shrinkToFit="1"/>
    </xf>
    <xf numFmtId="0" fontId="6" fillId="35" borderId="17" xfId="0" applyFont="1" applyFill="1" applyBorder="1" applyAlignment="1">
      <alignment horizontal="center" vertical="center" shrinkToFit="1"/>
    </xf>
    <xf numFmtId="0" fontId="6" fillId="35" borderId="24" xfId="0" applyFont="1" applyFill="1" applyBorder="1" applyAlignment="1">
      <alignment horizontal="center" vertical="center" shrinkToFit="1"/>
    </xf>
    <xf numFmtId="0" fontId="0" fillId="34" borderId="22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 shrinkToFit="1"/>
    </xf>
    <xf numFmtId="0" fontId="0" fillId="34" borderId="17" xfId="0" applyFont="1" applyFill="1" applyBorder="1" applyAlignment="1">
      <alignment horizontal="center" vertical="center" shrinkToFit="1"/>
    </xf>
    <xf numFmtId="0" fontId="0" fillId="34" borderId="19" xfId="0" applyFont="1" applyFill="1" applyBorder="1" applyAlignment="1">
      <alignment horizontal="center" vertical="center" shrinkToFit="1"/>
    </xf>
    <xf numFmtId="0" fontId="0" fillId="34" borderId="20" xfId="0" applyFont="1" applyFill="1" applyBorder="1" applyAlignment="1">
      <alignment horizontal="center" vertical="center" shrinkToFit="1"/>
    </xf>
    <xf numFmtId="0" fontId="6" fillId="34" borderId="28" xfId="0" applyFont="1" applyFill="1" applyBorder="1" applyAlignment="1">
      <alignment horizontal="center" vertical="center" shrinkToFit="1"/>
    </xf>
    <xf numFmtId="0" fontId="8" fillId="34" borderId="18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wrapText="1" shrinkToFit="1"/>
    </xf>
    <xf numFmtId="0" fontId="0" fillId="34" borderId="1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 vertical="center" shrinkToFit="1"/>
    </xf>
    <xf numFmtId="179" fontId="6" fillId="0" borderId="22" xfId="0" applyNumberFormat="1" applyFont="1" applyFill="1" applyBorder="1" applyAlignment="1">
      <alignment horizontal="right"/>
    </xf>
    <xf numFmtId="179" fontId="6" fillId="0" borderId="29" xfId="0" applyNumberFormat="1" applyFont="1" applyFill="1" applyBorder="1" applyAlignment="1">
      <alignment horizontal="right" vertical="center" shrinkToFit="1"/>
    </xf>
    <xf numFmtId="179" fontId="6" fillId="0" borderId="28" xfId="0" applyNumberFormat="1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horizontal="right" vertical="center" shrinkToFit="1"/>
    </xf>
    <xf numFmtId="179" fontId="6" fillId="0" borderId="25" xfId="0" applyNumberFormat="1" applyFont="1" applyFill="1" applyBorder="1" applyAlignment="1">
      <alignment horizontal="right" vertical="center" shrinkToFit="1"/>
    </xf>
    <xf numFmtId="179" fontId="6" fillId="0" borderId="16" xfId="0" applyNumberFormat="1" applyFont="1" applyFill="1" applyBorder="1" applyAlignment="1">
      <alignment horizontal="right" vertical="center" shrinkToFit="1"/>
    </xf>
    <xf numFmtId="179" fontId="6" fillId="0" borderId="30" xfId="0" applyNumberFormat="1" applyFont="1" applyFill="1" applyBorder="1" applyAlignment="1">
      <alignment horizontal="right" vertical="center" shrinkToFit="1"/>
    </xf>
    <xf numFmtId="179" fontId="6" fillId="0" borderId="31" xfId="0" applyNumberFormat="1" applyFont="1" applyFill="1" applyBorder="1" applyAlignment="1">
      <alignment horizontal="right" vertical="center" shrinkToFit="1"/>
    </xf>
    <xf numFmtId="179" fontId="6" fillId="0" borderId="32" xfId="0" applyNumberFormat="1" applyFont="1" applyFill="1" applyBorder="1" applyAlignment="1">
      <alignment horizontal="right" vertical="center" shrinkToFit="1"/>
    </xf>
    <xf numFmtId="179" fontId="6" fillId="0" borderId="26" xfId="0" applyNumberFormat="1" applyFont="1" applyFill="1" applyBorder="1" applyAlignment="1">
      <alignment horizontal="right" vertical="center" shrinkToFit="1"/>
    </xf>
    <xf numFmtId="179" fontId="6" fillId="0" borderId="33" xfId="0" applyNumberFormat="1" applyFont="1" applyFill="1" applyBorder="1" applyAlignment="1">
      <alignment horizontal="right" vertical="center" shrinkToFit="1"/>
    </xf>
    <xf numFmtId="179" fontId="6" fillId="0" borderId="34" xfId="0" applyNumberFormat="1" applyFont="1" applyFill="1" applyBorder="1" applyAlignment="1">
      <alignment horizontal="right" vertical="center" shrinkToFi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shrinkToFit="1"/>
    </xf>
    <xf numFmtId="179" fontId="6" fillId="0" borderId="11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6" fillId="0" borderId="35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right" vertical="center" shrinkToFit="1"/>
    </xf>
    <xf numFmtId="0" fontId="6" fillId="0" borderId="36" xfId="0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0"/>
  <sheetViews>
    <sheetView tabSelected="1" view="pageBreakPreview" zoomScaleNormal="85" zoomScaleSheetLayoutView="100" zoomScalePageLayoutView="0" workbookViewId="0" topLeftCell="A1">
      <selection activeCell="A1" sqref="A1:L138"/>
    </sheetView>
  </sheetViews>
  <sheetFormatPr defaultColWidth="9.00390625" defaultRowHeight="13.5"/>
  <cols>
    <col min="1" max="1" width="2.625" style="79" customWidth="1"/>
    <col min="2" max="2" width="9.50390625" style="54" customWidth="1"/>
    <col min="3" max="10" width="8.75390625" style="80" customWidth="1"/>
    <col min="11" max="11" width="8.875" style="80" customWidth="1"/>
    <col min="12" max="12" width="9.375" style="80" customWidth="1"/>
    <col min="13" max="16384" width="9.00390625" style="79" customWidth="1"/>
  </cols>
  <sheetData>
    <row r="1" spans="1:12" s="57" customFormat="1" ht="27" customHeight="1">
      <c r="A1" s="157" t="s">
        <v>126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s="57" customFormat="1" ht="18.75" customHeight="1">
      <c r="A2" s="158" t="s">
        <v>133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2:10" s="57" customFormat="1" ht="22.5" customHeight="1">
      <c r="B3" s="1"/>
      <c r="C3" s="58"/>
      <c r="D3" s="58"/>
      <c r="E3" s="58"/>
      <c r="F3" s="58"/>
      <c r="G3" s="58"/>
      <c r="I3" s="58" t="s">
        <v>6</v>
      </c>
      <c r="J3" s="58"/>
    </row>
    <row r="4" spans="2:11" s="57" customFormat="1" ht="22.5" customHeight="1">
      <c r="B4" s="1"/>
      <c r="C4" s="58"/>
      <c r="D4" s="58"/>
      <c r="E4" s="58"/>
      <c r="F4" s="58"/>
      <c r="G4" s="58"/>
      <c r="H4" s="1"/>
      <c r="I4" s="2"/>
      <c r="J4" s="58"/>
      <c r="K4" s="58"/>
    </row>
    <row r="5" spans="1:12" s="57" customFormat="1" ht="22.5" customHeight="1">
      <c r="A5" s="3" t="s">
        <v>7</v>
      </c>
      <c r="B5" s="3"/>
      <c r="C5" s="59"/>
      <c r="D5" s="58"/>
      <c r="E5" s="60"/>
      <c r="F5" s="60"/>
      <c r="G5" s="58"/>
      <c r="H5" s="58"/>
      <c r="I5" s="55" t="s">
        <v>130</v>
      </c>
      <c r="J5" s="58" t="s">
        <v>87</v>
      </c>
      <c r="K5" s="58"/>
      <c r="L5" s="58"/>
    </row>
    <row r="6" spans="1:13" s="64" customFormat="1" ht="22.5" customHeight="1">
      <c r="A6" s="141" t="s">
        <v>8</v>
      </c>
      <c r="B6" s="151"/>
      <c r="C6" s="139" t="s">
        <v>9</v>
      </c>
      <c r="D6" s="139" t="s">
        <v>10</v>
      </c>
      <c r="E6" s="141" t="s">
        <v>11</v>
      </c>
      <c r="F6" s="142"/>
      <c r="G6" s="61"/>
      <c r="H6" s="62"/>
      <c r="I6" s="61"/>
      <c r="J6" s="160"/>
      <c r="K6" s="160"/>
      <c r="L6" s="125"/>
      <c r="M6" s="63"/>
    </row>
    <row r="7" spans="1:12" s="64" customFormat="1" ht="22.5" customHeight="1">
      <c r="A7" s="152"/>
      <c r="B7" s="153"/>
      <c r="C7" s="140"/>
      <c r="D7" s="140"/>
      <c r="E7" s="143"/>
      <c r="F7" s="144"/>
      <c r="G7" s="124" t="s">
        <v>12</v>
      </c>
      <c r="H7" s="125"/>
      <c r="I7" s="124" t="s">
        <v>122</v>
      </c>
      <c r="J7" s="125"/>
      <c r="K7" s="124" t="s">
        <v>123</v>
      </c>
      <c r="L7" s="125"/>
    </row>
    <row r="8" spans="1:13" s="64" customFormat="1" ht="22.5" customHeight="1">
      <c r="A8" s="161">
        <v>292352</v>
      </c>
      <c r="B8" s="162"/>
      <c r="C8" s="110">
        <v>1064</v>
      </c>
      <c r="D8" s="110">
        <v>931</v>
      </c>
      <c r="E8" s="161">
        <v>292485</v>
      </c>
      <c r="F8" s="163"/>
      <c r="G8" s="161">
        <v>139238</v>
      </c>
      <c r="H8" s="163"/>
      <c r="I8" s="161">
        <v>99568</v>
      </c>
      <c r="J8" s="163"/>
      <c r="K8" s="161">
        <v>53679</v>
      </c>
      <c r="L8" s="163"/>
      <c r="M8" s="65">
        <f>G8+I8+K8-E8</f>
        <v>0</v>
      </c>
    </row>
    <row r="9" spans="2:11" s="64" customFormat="1" ht="22.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1:12" s="64" customFormat="1" ht="22.5" customHeight="1">
      <c r="A10" s="5" t="s">
        <v>16</v>
      </c>
      <c r="B10" s="6"/>
      <c r="C10" s="66"/>
      <c r="D10" s="67"/>
      <c r="E10" s="56"/>
      <c r="F10" s="56"/>
      <c r="G10" s="67"/>
      <c r="K10" s="55" t="str">
        <f>I5</f>
        <v>令和3年9月</v>
      </c>
      <c r="L10" s="67" t="s">
        <v>87</v>
      </c>
    </row>
    <row r="11" spans="1:12" s="64" customFormat="1" ht="22.5" customHeight="1">
      <c r="A11" s="128" t="s">
        <v>13</v>
      </c>
      <c r="B11" s="128"/>
      <c r="C11" s="149" t="s">
        <v>104</v>
      </c>
      <c r="D11" s="147"/>
      <c r="E11" s="150"/>
      <c r="F11" s="129" t="s">
        <v>117</v>
      </c>
      <c r="G11" s="130"/>
      <c r="H11" s="130"/>
      <c r="I11" s="130"/>
      <c r="J11" s="130"/>
      <c r="K11" s="131"/>
      <c r="L11" s="145" t="s">
        <v>14</v>
      </c>
    </row>
    <row r="12" spans="1:12" s="64" customFormat="1" ht="22.5" customHeight="1">
      <c r="A12" s="128"/>
      <c r="B12" s="128"/>
      <c r="C12" s="7" t="s">
        <v>41</v>
      </c>
      <c r="D12" s="8" t="s">
        <v>42</v>
      </c>
      <c r="E12" s="9"/>
      <c r="F12" s="10" t="s">
        <v>0</v>
      </c>
      <c r="G12" s="10" t="s">
        <v>1</v>
      </c>
      <c r="H12" s="10" t="s">
        <v>2</v>
      </c>
      <c r="I12" s="10" t="s">
        <v>3</v>
      </c>
      <c r="J12" s="11" t="s">
        <v>4</v>
      </c>
      <c r="K12" s="12"/>
      <c r="L12" s="145"/>
    </row>
    <row r="13" spans="1:16" s="64" customFormat="1" ht="22.5" customHeight="1">
      <c r="A13" s="126" t="s">
        <v>71</v>
      </c>
      <c r="B13" s="127"/>
      <c r="C13" s="110">
        <v>7294</v>
      </c>
      <c r="D13" s="110">
        <v>9484</v>
      </c>
      <c r="E13" s="110">
        <f aca="true" t="shared" si="0" ref="E13:E18">SUM(C13:D13)</f>
        <v>16778</v>
      </c>
      <c r="F13" s="110">
        <v>14751</v>
      </c>
      <c r="G13" s="110">
        <v>11394</v>
      </c>
      <c r="H13" s="110">
        <v>9474</v>
      </c>
      <c r="I13" s="110">
        <v>7842</v>
      </c>
      <c r="J13" s="110">
        <v>4586</v>
      </c>
      <c r="K13" s="164">
        <f aca="true" t="shared" si="1" ref="K13:K18">SUM(F13:J13)</f>
        <v>48047</v>
      </c>
      <c r="L13" s="165">
        <f aca="true" t="shared" si="2" ref="L13:L18">SUM(E13:J13)</f>
        <v>64825</v>
      </c>
      <c r="P13" s="69"/>
    </row>
    <row r="14" spans="1:12" s="64" customFormat="1" ht="24" customHeight="1">
      <c r="A14" s="13"/>
      <c r="B14" s="14" t="s">
        <v>105</v>
      </c>
      <c r="C14" s="110">
        <v>998</v>
      </c>
      <c r="D14" s="110">
        <v>1408</v>
      </c>
      <c r="E14" s="110">
        <f t="shared" si="0"/>
        <v>2406</v>
      </c>
      <c r="F14" s="110">
        <v>1432</v>
      </c>
      <c r="G14" s="110">
        <v>1342</v>
      </c>
      <c r="H14" s="110">
        <v>1037</v>
      </c>
      <c r="I14" s="110">
        <v>885</v>
      </c>
      <c r="J14" s="166">
        <v>574</v>
      </c>
      <c r="K14" s="164">
        <f t="shared" si="1"/>
        <v>5270</v>
      </c>
      <c r="L14" s="165">
        <f t="shared" si="2"/>
        <v>7676</v>
      </c>
    </row>
    <row r="15" spans="1:12" s="64" customFormat="1" ht="22.5" customHeight="1">
      <c r="A15" s="13"/>
      <c r="B15" s="14" t="s">
        <v>124</v>
      </c>
      <c r="C15" s="110">
        <v>3334</v>
      </c>
      <c r="D15" s="110">
        <v>3888</v>
      </c>
      <c r="E15" s="110">
        <f t="shared" si="0"/>
        <v>7222</v>
      </c>
      <c r="F15" s="110">
        <v>5343</v>
      </c>
      <c r="G15" s="110">
        <v>3685</v>
      </c>
      <c r="H15" s="110">
        <v>2792</v>
      </c>
      <c r="I15" s="110">
        <v>2126</v>
      </c>
      <c r="J15" s="166">
        <v>1327</v>
      </c>
      <c r="K15" s="164">
        <f t="shared" si="1"/>
        <v>15273</v>
      </c>
      <c r="L15" s="165">
        <f t="shared" si="2"/>
        <v>22495</v>
      </c>
    </row>
    <row r="16" spans="1:12" s="64" customFormat="1" ht="22.5" customHeight="1">
      <c r="A16" s="15"/>
      <c r="B16" s="16" t="s">
        <v>123</v>
      </c>
      <c r="C16" s="110">
        <v>2962</v>
      </c>
      <c r="D16" s="110">
        <v>4188</v>
      </c>
      <c r="E16" s="110">
        <f t="shared" si="0"/>
        <v>7150</v>
      </c>
      <c r="F16" s="110">
        <v>7976</v>
      </c>
      <c r="G16" s="110">
        <v>6367</v>
      </c>
      <c r="H16" s="110">
        <v>5645</v>
      </c>
      <c r="I16" s="110">
        <v>4831</v>
      </c>
      <c r="J16" s="166">
        <v>2685</v>
      </c>
      <c r="K16" s="164">
        <f t="shared" si="1"/>
        <v>27504</v>
      </c>
      <c r="L16" s="165">
        <f t="shared" si="2"/>
        <v>34654</v>
      </c>
    </row>
    <row r="17" spans="1:12" s="64" customFormat="1" ht="22.5" customHeight="1" thickBot="1">
      <c r="A17" s="126" t="s">
        <v>106</v>
      </c>
      <c r="B17" s="146"/>
      <c r="C17" s="167">
        <v>53</v>
      </c>
      <c r="D17" s="167">
        <v>161</v>
      </c>
      <c r="E17" s="110">
        <v>214</v>
      </c>
      <c r="F17" s="167">
        <v>151</v>
      </c>
      <c r="G17" s="167">
        <v>213</v>
      </c>
      <c r="H17" s="167">
        <v>162</v>
      </c>
      <c r="I17" s="167">
        <v>148</v>
      </c>
      <c r="J17" s="168">
        <v>110</v>
      </c>
      <c r="K17" s="169">
        <f t="shared" si="1"/>
        <v>784</v>
      </c>
      <c r="L17" s="170">
        <f t="shared" si="2"/>
        <v>998</v>
      </c>
    </row>
    <row r="18" spans="1:12" s="64" customFormat="1" ht="22.5" customHeight="1" thickTop="1">
      <c r="A18" s="137" t="s">
        <v>15</v>
      </c>
      <c r="B18" s="138"/>
      <c r="C18" s="171">
        <f aca="true" t="shared" si="3" ref="C18:J18">SUM(C13,C17)</f>
        <v>7347</v>
      </c>
      <c r="D18" s="171">
        <f t="shared" si="3"/>
        <v>9645</v>
      </c>
      <c r="E18" s="171">
        <f t="shared" si="0"/>
        <v>16992</v>
      </c>
      <c r="F18" s="171">
        <f t="shared" si="3"/>
        <v>14902</v>
      </c>
      <c r="G18" s="171">
        <f t="shared" si="3"/>
        <v>11607</v>
      </c>
      <c r="H18" s="171">
        <f t="shared" si="3"/>
        <v>9636</v>
      </c>
      <c r="I18" s="171">
        <f t="shared" si="3"/>
        <v>7990</v>
      </c>
      <c r="J18" s="172">
        <f t="shared" si="3"/>
        <v>4696</v>
      </c>
      <c r="K18" s="173">
        <f t="shared" si="1"/>
        <v>48831</v>
      </c>
      <c r="L18" s="174">
        <f t="shared" si="2"/>
        <v>65823</v>
      </c>
    </row>
    <row r="19" spans="1:12" s="69" customFormat="1" ht="22.5" customHeight="1">
      <c r="A19" s="68"/>
      <c r="B19" s="68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64" customFormat="1" ht="22.5" customHeight="1">
      <c r="A20" s="5" t="s">
        <v>90</v>
      </c>
      <c r="B20" s="5"/>
      <c r="C20" s="66"/>
      <c r="D20" s="70"/>
      <c r="E20" s="56"/>
      <c r="F20" s="70"/>
      <c r="G20" s="70"/>
      <c r="I20" s="56" t="s">
        <v>134</v>
      </c>
      <c r="J20" s="70"/>
      <c r="K20" s="70"/>
      <c r="L20" s="70"/>
    </row>
    <row r="21" spans="1:12" s="64" customFormat="1" ht="22.5" customHeight="1">
      <c r="A21" s="122" t="s">
        <v>13</v>
      </c>
      <c r="B21" s="123"/>
      <c r="C21" s="18" t="s">
        <v>41</v>
      </c>
      <c r="D21" s="18" t="s">
        <v>42</v>
      </c>
      <c r="E21" s="18" t="s">
        <v>0</v>
      </c>
      <c r="F21" s="18" t="s">
        <v>1</v>
      </c>
      <c r="G21" s="18" t="s">
        <v>2</v>
      </c>
      <c r="H21" s="18" t="s">
        <v>3</v>
      </c>
      <c r="I21" s="18" t="s">
        <v>115</v>
      </c>
      <c r="J21" s="18" t="s">
        <v>14</v>
      </c>
      <c r="K21" s="4"/>
      <c r="L21" s="4"/>
    </row>
    <row r="22" spans="1:12" s="64" customFormat="1" ht="22.5" customHeight="1">
      <c r="A22" s="122" t="s">
        <v>15</v>
      </c>
      <c r="B22" s="132"/>
      <c r="C22" s="110">
        <v>1787</v>
      </c>
      <c r="D22" s="110">
        <v>4202</v>
      </c>
      <c r="E22" s="110">
        <v>11066</v>
      </c>
      <c r="F22" s="110">
        <v>9050</v>
      </c>
      <c r="G22" s="110">
        <v>6031</v>
      </c>
      <c r="H22" s="110">
        <v>3629</v>
      </c>
      <c r="I22" s="110">
        <v>1765</v>
      </c>
      <c r="J22" s="110">
        <f>SUM(C22:I22)</f>
        <v>37530</v>
      </c>
      <c r="K22" s="17"/>
      <c r="L22" s="17"/>
    </row>
    <row r="23" spans="1:9" s="64" customFormat="1" ht="22.5" customHeight="1">
      <c r="A23" s="56"/>
      <c r="B23" s="72"/>
      <c r="C23" s="4"/>
      <c r="D23" s="4"/>
      <c r="E23" s="4"/>
      <c r="F23" s="4"/>
      <c r="G23" s="4"/>
      <c r="H23" s="4"/>
      <c r="I23" s="4"/>
    </row>
    <row r="24" spans="1:12" s="64" customFormat="1" ht="22.5" customHeight="1">
      <c r="A24" s="5" t="s">
        <v>72</v>
      </c>
      <c r="B24" s="5"/>
      <c r="C24" s="66"/>
      <c r="D24" s="70"/>
      <c r="E24" s="56"/>
      <c r="F24" s="70"/>
      <c r="G24" s="70"/>
      <c r="I24" s="56" t="str">
        <f>I20</f>
        <v>令和3年7月利用分</v>
      </c>
      <c r="J24" s="70"/>
      <c r="K24" s="70"/>
      <c r="L24" s="70"/>
    </row>
    <row r="25" spans="1:12" s="64" customFormat="1" ht="22.5" customHeight="1">
      <c r="A25" s="122" t="s">
        <v>13</v>
      </c>
      <c r="B25" s="123"/>
      <c r="C25" s="18" t="s">
        <v>41</v>
      </c>
      <c r="D25" s="18" t="s">
        <v>42</v>
      </c>
      <c r="E25" s="18" t="s">
        <v>0</v>
      </c>
      <c r="F25" s="18" t="s">
        <v>1</v>
      </c>
      <c r="G25" s="18" t="s">
        <v>2</v>
      </c>
      <c r="H25" s="18" t="s">
        <v>3</v>
      </c>
      <c r="I25" s="18" t="s">
        <v>4</v>
      </c>
      <c r="J25" s="18" t="s">
        <v>14</v>
      </c>
      <c r="K25" s="4"/>
      <c r="L25" s="4"/>
    </row>
    <row r="26" spans="1:12" s="64" customFormat="1" ht="22.5" customHeight="1">
      <c r="A26" s="122" t="s">
        <v>15</v>
      </c>
      <c r="B26" s="132"/>
      <c r="C26" s="110">
        <v>19</v>
      </c>
      <c r="D26" s="110">
        <v>43</v>
      </c>
      <c r="E26" s="110">
        <v>2355</v>
      </c>
      <c r="F26" s="110">
        <v>2084</v>
      </c>
      <c r="G26" s="110">
        <v>1889</v>
      </c>
      <c r="H26" s="110">
        <v>1321</v>
      </c>
      <c r="I26" s="110">
        <v>790</v>
      </c>
      <c r="J26" s="110">
        <f>SUM(C26:I26)</f>
        <v>8501</v>
      </c>
      <c r="K26" s="17"/>
      <c r="L26" s="17"/>
    </row>
    <row r="27" spans="2:12" s="64" customFormat="1" ht="22.5" customHeight="1">
      <c r="B27" s="19"/>
      <c r="C27" s="67"/>
      <c r="D27" s="67"/>
      <c r="E27" s="67"/>
      <c r="F27" s="67"/>
      <c r="G27" s="67"/>
      <c r="H27" s="67"/>
      <c r="I27" s="67"/>
      <c r="J27" s="67"/>
      <c r="K27" s="67"/>
      <c r="L27" s="67"/>
    </row>
    <row r="28" spans="1:12" s="64" customFormat="1" ht="22.5" customHeight="1">
      <c r="A28" s="5" t="s">
        <v>73</v>
      </c>
      <c r="B28" s="5"/>
      <c r="C28" s="66"/>
      <c r="D28" s="70"/>
      <c r="E28" s="56"/>
      <c r="F28" s="70"/>
      <c r="I28" s="70" t="str">
        <f>I20</f>
        <v>令和3年7月利用分</v>
      </c>
      <c r="J28" s="70"/>
      <c r="K28" s="70"/>
      <c r="L28" s="70"/>
    </row>
    <row r="29" spans="1:11" s="64" customFormat="1" ht="22.5" customHeight="1">
      <c r="A29" s="122" t="s">
        <v>13</v>
      </c>
      <c r="B29" s="123"/>
      <c r="C29" s="18" t="s">
        <v>41</v>
      </c>
      <c r="D29" s="18" t="s">
        <v>42</v>
      </c>
      <c r="E29" s="18" t="s">
        <v>0</v>
      </c>
      <c r="F29" s="18" t="s">
        <v>1</v>
      </c>
      <c r="G29" s="18" t="s">
        <v>2</v>
      </c>
      <c r="H29" s="18" t="s">
        <v>3</v>
      </c>
      <c r="I29" s="18" t="s">
        <v>4</v>
      </c>
      <c r="J29" s="18" t="s">
        <v>14</v>
      </c>
      <c r="K29" s="4"/>
    </row>
    <row r="30" spans="1:11" s="64" customFormat="1" ht="22.5" customHeight="1">
      <c r="A30" s="122" t="s">
        <v>15</v>
      </c>
      <c r="B30" s="132"/>
      <c r="C30" s="110">
        <v>0</v>
      </c>
      <c r="D30" s="110">
        <v>0</v>
      </c>
      <c r="E30" s="110">
        <v>639</v>
      </c>
      <c r="F30" s="110">
        <v>982</v>
      </c>
      <c r="G30" s="110">
        <v>2116</v>
      </c>
      <c r="H30" s="110">
        <v>2750</v>
      </c>
      <c r="I30" s="110">
        <v>1822</v>
      </c>
      <c r="J30" s="110">
        <v>8309</v>
      </c>
      <c r="K30" s="17"/>
    </row>
    <row r="31" spans="1:11" s="64" customFormat="1" ht="22.5" customHeight="1">
      <c r="A31" s="56"/>
      <c r="B31" s="72"/>
      <c r="C31" s="73"/>
      <c r="D31" s="74"/>
      <c r="E31" s="73"/>
      <c r="F31" s="75"/>
      <c r="G31" s="73"/>
      <c r="H31" s="75"/>
      <c r="I31" s="73"/>
      <c r="J31" s="76"/>
      <c r="K31" s="76"/>
    </row>
    <row r="32" spans="1:9" s="64" customFormat="1" ht="22.5" customHeight="1">
      <c r="A32" s="5" t="s">
        <v>74</v>
      </c>
      <c r="B32" s="5"/>
      <c r="C32" s="66"/>
      <c r="D32" s="67"/>
      <c r="E32" s="56"/>
      <c r="F32" s="77" t="str">
        <f>I5</f>
        <v>令和3年9月</v>
      </c>
      <c r="G32" s="67" t="s">
        <v>88</v>
      </c>
      <c r="H32" s="4"/>
      <c r="I32" s="4"/>
    </row>
    <row r="33" spans="1:9" s="64" customFormat="1" ht="22.5" customHeight="1">
      <c r="A33" s="159" t="s">
        <v>98</v>
      </c>
      <c r="B33" s="159"/>
      <c r="C33" s="159"/>
      <c r="D33" s="147" t="s">
        <v>120</v>
      </c>
      <c r="E33" s="148"/>
      <c r="F33" s="148"/>
      <c r="G33" s="127"/>
      <c r="H33" s="4"/>
      <c r="I33" s="4"/>
    </row>
    <row r="34" spans="1:9" s="64" customFormat="1" ht="25.5" customHeight="1">
      <c r="A34" s="159"/>
      <c r="B34" s="159"/>
      <c r="C34" s="159"/>
      <c r="D34" s="78" t="s">
        <v>99</v>
      </c>
      <c r="E34" s="78" t="s">
        <v>121</v>
      </c>
      <c r="F34" s="78" t="s">
        <v>100</v>
      </c>
      <c r="G34" s="20" t="s">
        <v>101</v>
      </c>
      <c r="H34" s="4"/>
      <c r="I34" s="4"/>
    </row>
    <row r="35" spans="1:9" s="64" customFormat="1" ht="22.5" customHeight="1">
      <c r="A35" s="175">
        <v>5015</v>
      </c>
      <c r="B35" s="175"/>
      <c r="C35" s="175"/>
      <c r="D35" s="176">
        <v>1321</v>
      </c>
      <c r="E35" s="176">
        <v>3119</v>
      </c>
      <c r="F35" s="176">
        <v>347</v>
      </c>
      <c r="G35" s="177">
        <v>228</v>
      </c>
      <c r="H35" s="4"/>
      <c r="I35" s="65"/>
    </row>
    <row r="36" spans="1:9" s="64" customFormat="1" ht="22.5" customHeight="1">
      <c r="A36" s="68"/>
      <c r="B36" s="21"/>
      <c r="C36" s="22"/>
      <c r="D36" s="23"/>
      <c r="E36" s="23"/>
      <c r="F36" s="23"/>
      <c r="G36" s="23"/>
      <c r="H36" s="4"/>
      <c r="I36" s="4"/>
    </row>
    <row r="37" spans="1:12" ht="22.5" customHeight="1">
      <c r="A37" s="24" t="s">
        <v>113</v>
      </c>
      <c r="B37" s="25"/>
      <c r="C37" s="79"/>
      <c r="D37" s="79"/>
      <c r="F37" s="57"/>
      <c r="G37" s="57" t="str">
        <f>I20</f>
        <v>令和3年7月利用分</v>
      </c>
      <c r="I37" s="79"/>
      <c r="J37" s="64"/>
      <c r="K37" s="64"/>
      <c r="L37" s="64"/>
    </row>
    <row r="38" spans="1:12" ht="22.5" customHeight="1">
      <c r="A38" s="24"/>
      <c r="B38" s="133" t="s">
        <v>5</v>
      </c>
      <c r="C38" s="133"/>
      <c r="D38" s="133"/>
      <c r="E38" s="133"/>
      <c r="F38" s="133"/>
      <c r="G38" s="154" t="s">
        <v>112</v>
      </c>
      <c r="H38" s="155" t="s">
        <v>111</v>
      </c>
      <c r="I38" s="81"/>
      <c r="J38" s="81"/>
      <c r="K38" s="81"/>
      <c r="L38" s="81"/>
    </row>
    <row r="39" spans="1:12" s="64" customFormat="1" ht="22.5" customHeight="1">
      <c r="A39" s="68"/>
      <c r="B39" s="134"/>
      <c r="C39" s="134"/>
      <c r="D39" s="134"/>
      <c r="E39" s="134"/>
      <c r="F39" s="134"/>
      <c r="G39" s="143"/>
      <c r="H39" s="156"/>
      <c r="I39" s="69"/>
      <c r="J39" s="69"/>
      <c r="K39" s="69"/>
      <c r="L39" s="69"/>
    </row>
    <row r="40" spans="1:8" s="64" customFormat="1" ht="22.5" customHeight="1">
      <c r="A40" s="68"/>
      <c r="B40" s="83"/>
      <c r="C40" s="26" t="s">
        <v>53</v>
      </c>
      <c r="D40" s="27"/>
      <c r="E40" s="27"/>
      <c r="F40" s="84"/>
      <c r="G40" s="178">
        <v>498</v>
      </c>
      <c r="H40" s="179">
        <v>12408</v>
      </c>
    </row>
    <row r="41" spans="1:8" s="64" customFormat="1" ht="22.5" customHeight="1">
      <c r="A41" s="68"/>
      <c r="B41" s="83"/>
      <c r="C41" s="26" t="s">
        <v>54</v>
      </c>
      <c r="D41" s="27"/>
      <c r="E41" s="27"/>
      <c r="F41" s="84"/>
      <c r="G41" s="178">
        <v>21</v>
      </c>
      <c r="H41" s="179">
        <v>312</v>
      </c>
    </row>
    <row r="42" spans="1:8" s="64" customFormat="1" ht="22.5" customHeight="1">
      <c r="A42" s="68"/>
      <c r="B42" s="83"/>
      <c r="C42" s="26" t="s">
        <v>55</v>
      </c>
      <c r="D42" s="27"/>
      <c r="E42" s="27"/>
      <c r="F42" s="84"/>
      <c r="G42" s="178">
        <v>177</v>
      </c>
      <c r="H42" s="179">
        <v>4353</v>
      </c>
    </row>
    <row r="43" spans="1:8" s="64" customFormat="1" ht="22.5" customHeight="1">
      <c r="A43" s="68"/>
      <c r="B43" s="83"/>
      <c r="C43" s="26" t="s">
        <v>56</v>
      </c>
      <c r="D43" s="27"/>
      <c r="E43" s="27"/>
      <c r="F43" s="84"/>
      <c r="G43" s="178">
        <v>48</v>
      </c>
      <c r="H43" s="179">
        <v>1303</v>
      </c>
    </row>
    <row r="44" spans="1:8" s="64" customFormat="1" ht="22.5" customHeight="1">
      <c r="A44" s="68"/>
      <c r="B44" s="83"/>
      <c r="C44" s="26" t="s">
        <v>57</v>
      </c>
      <c r="D44" s="27"/>
      <c r="E44" s="27"/>
      <c r="F44" s="84"/>
      <c r="G44" s="178">
        <v>107</v>
      </c>
      <c r="H44" s="179">
        <v>13661</v>
      </c>
    </row>
    <row r="45" spans="1:8" s="64" customFormat="1" ht="22.5" customHeight="1">
      <c r="A45" s="68"/>
      <c r="B45" s="83"/>
      <c r="C45" s="26" t="s">
        <v>58</v>
      </c>
      <c r="D45" s="27"/>
      <c r="E45" s="27"/>
      <c r="F45" s="84"/>
      <c r="G45" s="178">
        <v>1166</v>
      </c>
      <c r="H45" s="179">
        <v>13139</v>
      </c>
    </row>
    <row r="46" spans="1:8" s="64" customFormat="1" ht="22.5" customHeight="1">
      <c r="A46" s="68"/>
      <c r="B46" s="83"/>
      <c r="C46" s="26" t="s">
        <v>59</v>
      </c>
      <c r="D46" s="27"/>
      <c r="E46" s="27"/>
      <c r="F46" s="84"/>
      <c r="G46" s="178">
        <v>321</v>
      </c>
      <c r="H46" s="179">
        <v>5377</v>
      </c>
    </row>
    <row r="47" spans="1:8" s="64" customFormat="1" ht="22.5" customHeight="1">
      <c r="A47" s="68"/>
      <c r="B47" s="83"/>
      <c r="C47" s="26" t="s">
        <v>60</v>
      </c>
      <c r="D47" s="27"/>
      <c r="E47" s="27"/>
      <c r="F47" s="84"/>
      <c r="G47" s="178">
        <v>142</v>
      </c>
      <c r="H47" s="179">
        <v>1514</v>
      </c>
    </row>
    <row r="48" spans="1:8" s="64" customFormat="1" ht="22.5" customHeight="1">
      <c r="A48" s="68"/>
      <c r="B48" s="83"/>
      <c r="C48" s="26" t="s">
        <v>68</v>
      </c>
      <c r="D48" s="27"/>
      <c r="E48" s="27"/>
      <c r="F48" s="84"/>
      <c r="G48" s="178">
        <v>15</v>
      </c>
      <c r="H48" s="179">
        <v>175</v>
      </c>
    </row>
    <row r="49" spans="1:8" s="64" customFormat="1" ht="22.5" customHeight="1">
      <c r="A49" s="68"/>
      <c r="B49" s="83"/>
      <c r="C49" s="26" t="s">
        <v>69</v>
      </c>
      <c r="D49" s="27"/>
      <c r="E49" s="27"/>
      <c r="F49" s="84"/>
      <c r="G49" s="178">
        <v>495</v>
      </c>
      <c r="H49" s="179">
        <v>2745</v>
      </c>
    </row>
    <row r="50" spans="1:8" s="64" customFormat="1" ht="22.5" customHeight="1">
      <c r="A50" s="68"/>
      <c r="B50" s="83"/>
      <c r="C50" s="26" t="s">
        <v>61</v>
      </c>
      <c r="D50" s="27"/>
      <c r="E50" s="27"/>
      <c r="F50" s="84"/>
      <c r="G50" s="178">
        <v>235</v>
      </c>
      <c r="H50" s="179">
        <v>22733</v>
      </c>
    </row>
    <row r="51" spans="1:8" s="64" customFormat="1" ht="22.5" customHeight="1">
      <c r="A51" s="68"/>
      <c r="B51" s="83"/>
      <c r="C51" s="26" t="s">
        <v>62</v>
      </c>
      <c r="D51" s="27"/>
      <c r="E51" s="27"/>
      <c r="F51" s="84"/>
      <c r="G51" s="178">
        <v>10</v>
      </c>
      <c r="H51" s="179">
        <v>336</v>
      </c>
    </row>
    <row r="52" spans="1:8" s="64" customFormat="1" ht="22.5" customHeight="1">
      <c r="A52" s="68"/>
      <c r="B52" s="83"/>
      <c r="C52" s="28" t="s">
        <v>63</v>
      </c>
      <c r="D52" s="27"/>
      <c r="E52" s="27"/>
      <c r="F52" s="84"/>
      <c r="G52" s="166">
        <v>33</v>
      </c>
      <c r="H52" s="179">
        <v>390</v>
      </c>
    </row>
    <row r="53" spans="1:8" s="64" customFormat="1" ht="22.5" customHeight="1">
      <c r="A53" s="68"/>
      <c r="B53" s="83"/>
      <c r="C53" s="28" t="s">
        <v>64</v>
      </c>
      <c r="D53" s="27"/>
      <c r="E53" s="27"/>
      <c r="F53" s="84"/>
      <c r="G53" s="166">
        <v>430</v>
      </c>
      <c r="H53" s="179">
        <v>32477</v>
      </c>
    </row>
    <row r="54" spans="1:8" s="64" customFormat="1" ht="22.5" customHeight="1">
      <c r="A54" s="68"/>
      <c r="B54" s="83"/>
      <c r="C54" s="28" t="s">
        <v>102</v>
      </c>
      <c r="D54" s="27"/>
      <c r="E54" s="27"/>
      <c r="F54" s="84"/>
      <c r="G54" s="166">
        <v>111</v>
      </c>
      <c r="H54" s="179">
        <v>586</v>
      </c>
    </row>
    <row r="55" spans="1:8" s="64" customFormat="1" ht="22.5" customHeight="1">
      <c r="A55" s="68"/>
      <c r="B55" s="83"/>
      <c r="C55" s="28" t="s">
        <v>65</v>
      </c>
      <c r="D55" s="27"/>
      <c r="E55" s="27"/>
      <c r="F55" s="84"/>
      <c r="G55" s="166">
        <v>1</v>
      </c>
      <c r="H55" s="179">
        <v>18</v>
      </c>
    </row>
    <row r="56" spans="1:8" s="64" customFormat="1" ht="22.5" customHeight="1">
      <c r="A56" s="68"/>
      <c r="B56" s="83"/>
      <c r="C56" s="28" t="s">
        <v>119</v>
      </c>
      <c r="D56" s="27"/>
      <c r="E56" s="27"/>
      <c r="F56" s="84"/>
      <c r="G56" s="166">
        <v>346</v>
      </c>
      <c r="H56" s="179">
        <v>3982</v>
      </c>
    </row>
    <row r="57" spans="1:8" s="64" customFormat="1" ht="22.5" customHeight="1">
      <c r="A57" s="68"/>
      <c r="B57" s="83"/>
      <c r="C57" s="28" t="s">
        <v>66</v>
      </c>
      <c r="D57" s="27"/>
      <c r="E57" s="27"/>
      <c r="F57" s="84"/>
      <c r="G57" s="166">
        <v>72</v>
      </c>
      <c r="H57" s="179">
        <v>468</v>
      </c>
    </row>
    <row r="58" spans="1:8" s="64" customFormat="1" ht="22.5" customHeight="1">
      <c r="A58" s="68"/>
      <c r="B58" s="83"/>
      <c r="C58" s="28" t="s">
        <v>67</v>
      </c>
      <c r="D58" s="27"/>
      <c r="E58" s="27"/>
      <c r="F58" s="84"/>
      <c r="G58" s="166">
        <v>165</v>
      </c>
      <c r="H58" s="179">
        <v>896</v>
      </c>
    </row>
    <row r="59" spans="1:8" s="64" customFormat="1" ht="22.5" customHeight="1">
      <c r="A59" s="68"/>
      <c r="B59" s="83"/>
      <c r="C59" s="28" t="s">
        <v>114</v>
      </c>
      <c r="D59" s="27"/>
      <c r="E59" s="27"/>
      <c r="F59" s="84"/>
      <c r="G59" s="166">
        <v>13</v>
      </c>
      <c r="H59" s="179">
        <v>53</v>
      </c>
    </row>
    <row r="60" spans="1:8" s="64" customFormat="1" ht="22.5" customHeight="1">
      <c r="A60" s="68"/>
      <c r="B60" s="83"/>
      <c r="C60" s="28" t="s">
        <v>92</v>
      </c>
      <c r="D60" s="27"/>
      <c r="E60" s="27"/>
      <c r="F60" s="84"/>
      <c r="G60" s="166">
        <v>572</v>
      </c>
      <c r="H60" s="179">
        <v>2192</v>
      </c>
    </row>
    <row r="61" spans="1:8" s="64" customFormat="1" ht="22.5" customHeight="1">
      <c r="A61" s="68"/>
      <c r="B61" s="85"/>
      <c r="C61" s="29" t="s">
        <v>93</v>
      </c>
      <c r="D61" s="27"/>
      <c r="E61" s="27"/>
      <c r="F61" s="84"/>
      <c r="G61" s="166">
        <v>172</v>
      </c>
      <c r="H61" s="179">
        <v>610</v>
      </c>
    </row>
    <row r="62" spans="1:8" s="64" customFormat="1" ht="22.5" customHeight="1">
      <c r="A62" s="68"/>
      <c r="B62" s="85"/>
      <c r="C62" s="28" t="s">
        <v>19</v>
      </c>
      <c r="D62" s="27"/>
      <c r="E62" s="27"/>
      <c r="F62" s="84"/>
      <c r="G62" s="166">
        <v>1344</v>
      </c>
      <c r="H62" s="179">
        <v>5205</v>
      </c>
    </row>
    <row r="63" spans="1:8" s="64" customFormat="1" ht="22.5" customHeight="1">
      <c r="A63" s="68"/>
      <c r="B63" s="85"/>
      <c r="C63" s="28" t="s">
        <v>20</v>
      </c>
      <c r="D63" s="27"/>
      <c r="E63" s="27"/>
      <c r="F63" s="84"/>
      <c r="G63" s="166">
        <v>760</v>
      </c>
      <c r="H63" s="179">
        <v>2626</v>
      </c>
    </row>
    <row r="64" spans="1:8" s="64" customFormat="1" ht="22.5" customHeight="1">
      <c r="A64" s="68"/>
      <c r="B64" s="85"/>
      <c r="C64" s="28" t="s">
        <v>21</v>
      </c>
      <c r="D64" s="27"/>
      <c r="E64" s="27"/>
      <c r="F64" s="84"/>
      <c r="G64" s="166">
        <v>17</v>
      </c>
      <c r="H64" s="179">
        <v>55</v>
      </c>
    </row>
    <row r="65" spans="1:12" s="64" customFormat="1" ht="22.5" customHeight="1">
      <c r="A65" s="68"/>
      <c r="B65" s="85"/>
      <c r="C65" s="28" t="s">
        <v>125</v>
      </c>
      <c r="D65" s="27"/>
      <c r="E65" s="27"/>
      <c r="F65" s="84"/>
      <c r="G65" s="166">
        <v>198</v>
      </c>
      <c r="H65" s="179">
        <v>524</v>
      </c>
      <c r="L65" s="100"/>
    </row>
    <row r="66" spans="1:12" s="64" customFormat="1" ht="22.5" customHeight="1">
      <c r="A66" s="68"/>
      <c r="B66" s="85"/>
      <c r="C66" s="28" t="s">
        <v>40</v>
      </c>
      <c r="D66" s="27"/>
      <c r="E66" s="27"/>
      <c r="F66" s="84"/>
      <c r="G66" s="166">
        <v>268</v>
      </c>
      <c r="H66" s="180"/>
      <c r="L66" s="100"/>
    </row>
    <row r="67" spans="1:12" s="64" customFormat="1" ht="22.5" customHeight="1">
      <c r="A67" s="68"/>
      <c r="B67" s="85"/>
      <c r="C67" s="30" t="s">
        <v>89</v>
      </c>
      <c r="D67" s="27"/>
      <c r="E67" s="27"/>
      <c r="F67" s="84"/>
      <c r="G67" s="166">
        <v>185</v>
      </c>
      <c r="H67" s="180"/>
      <c r="L67" s="100"/>
    </row>
    <row r="68" spans="1:13" s="64" customFormat="1" ht="22.5" customHeight="1">
      <c r="A68" s="68"/>
      <c r="B68" s="135" t="s">
        <v>15</v>
      </c>
      <c r="C68" s="136"/>
      <c r="D68" s="136"/>
      <c r="E68" s="136"/>
      <c r="F68" s="84"/>
      <c r="G68" s="166">
        <v>7921</v>
      </c>
      <c r="H68" s="179">
        <v>128138</v>
      </c>
      <c r="L68" s="80"/>
      <c r="M68" s="86">
        <f>SUM(H40:H67)-H68</f>
        <v>0</v>
      </c>
    </row>
    <row r="69" spans="1:12" s="64" customFormat="1" ht="22.5" customHeight="1">
      <c r="A69" s="56"/>
      <c r="B69" s="56" t="s">
        <v>135</v>
      </c>
      <c r="C69" s="6"/>
      <c r="D69" s="60"/>
      <c r="E69" s="4"/>
      <c r="F69" s="4"/>
      <c r="G69" s="31"/>
      <c r="H69" s="6"/>
      <c r="I69" s="4"/>
      <c r="L69" s="80"/>
    </row>
    <row r="70" spans="1:12" s="64" customFormat="1" ht="22.5" customHeight="1">
      <c r="A70" s="56"/>
      <c r="B70" s="56" t="s">
        <v>70</v>
      </c>
      <c r="C70" s="6"/>
      <c r="D70" s="60"/>
      <c r="E70" s="4"/>
      <c r="F70" s="4"/>
      <c r="G70" s="4"/>
      <c r="H70" s="6"/>
      <c r="I70" s="4"/>
      <c r="J70" s="23"/>
      <c r="K70" s="23"/>
      <c r="L70" s="80"/>
    </row>
    <row r="71" spans="1:12" s="64" customFormat="1" ht="22.5" customHeight="1">
      <c r="A71" s="56"/>
      <c r="B71" s="56" t="s">
        <v>85</v>
      </c>
      <c r="C71" s="6"/>
      <c r="D71" s="60"/>
      <c r="E71" s="4"/>
      <c r="F71" s="4"/>
      <c r="G71" s="4"/>
      <c r="H71" s="4"/>
      <c r="I71" s="23"/>
      <c r="L71" s="80"/>
    </row>
    <row r="72" spans="1:12" s="64" customFormat="1" ht="22.5" customHeight="1">
      <c r="A72" s="56"/>
      <c r="B72" s="56" t="s">
        <v>110</v>
      </c>
      <c r="C72" s="6"/>
      <c r="D72" s="60"/>
      <c r="E72" s="4"/>
      <c r="F72" s="4"/>
      <c r="G72" s="4"/>
      <c r="H72" s="6"/>
      <c r="I72" s="4"/>
      <c r="L72" s="80"/>
    </row>
    <row r="73" spans="1:12" s="64" customFormat="1" ht="22.5" customHeight="1">
      <c r="A73" s="56"/>
      <c r="B73" s="56"/>
      <c r="C73" s="6"/>
      <c r="D73" s="32"/>
      <c r="E73" s="4"/>
      <c r="F73" s="4"/>
      <c r="G73" s="4"/>
      <c r="H73" s="6"/>
      <c r="I73" s="4"/>
      <c r="L73" s="80"/>
    </row>
    <row r="74" spans="1:12" s="64" customFormat="1" ht="22.5" customHeight="1">
      <c r="A74" s="5" t="s">
        <v>129</v>
      </c>
      <c r="B74" s="5"/>
      <c r="C74" s="66"/>
      <c r="D74" s="70"/>
      <c r="E74" s="56"/>
      <c r="F74" s="56"/>
      <c r="G74" s="56"/>
      <c r="H74" s="56"/>
      <c r="I74" s="4"/>
      <c r="K74" s="87"/>
      <c r="L74" s="80"/>
    </row>
    <row r="75" spans="2:12" s="57" customFormat="1" ht="20.25" customHeight="1">
      <c r="B75" s="124"/>
      <c r="C75" s="125"/>
      <c r="D75" s="82" t="s">
        <v>17</v>
      </c>
      <c r="E75" s="82" t="s">
        <v>18</v>
      </c>
      <c r="F75" s="82" t="s">
        <v>15</v>
      </c>
      <c r="L75" s="80"/>
    </row>
    <row r="76" spans="1:12" s="33" customFormat="1" ht="20.25" customHeight="1">
      <c r="A76" s="57"/>
      <c r="B76" s="124" t="s">
        <v>107</v>
      </c>
      <c r="C76" s="125"/>
      <c r="D76" s="110">
        <v>8481</v>
      </c>
      <c r="E76" s="110">
        <v>827</v>
      </c>
      <c r="F76" s="110">
        <v>9308</v>
      </c>
      <c r="G76" s="57"/>
      <c r="H76" s="57"/>
      <c r="I76" s="57"/>
      <c r="J76" s="57"/>
      <c r="K76" s="57"/>
      <c r="L76" s="80"/>
    </row>
    <row r="77" spans="1:12" s="33" customFormat="1" ht="20.25" customHeight="1">
      <c r="A77" s="57"/>
      <c r="B77" s="124" t="s">
        <v>108</v>
      </c>
      <c r="C77" s="125"/>
      <c r="D77" s="110">
        <v>8481</v>
      </c>
      <c r="E77" s="110">
        <v>705</v>
      </c>
      <c r="F77" s="110">
        <v>9186</v>
      </c>
      <c r="G77" s="58"/>
      <c r="H77" s="58"/>
      <c r="I77" s="58"/>
      <c r="J77" s="58"/>
      <c r="K77" s="58"/>
      <c r="L77" s="80"/>
    </row>
    <row r="78" spans="1:12" s="33" customFormat="1" ht="20.25" customHeight="1">
      <c r="A78" s="57"/>
      <c r="B78" s="124" t="s">
        <v>109</v>
      </c>
      <c r="C78" s="125"/>
      <c r="D78" s="111">
        <v>1</v>
      </c>
      <c r="E78" s="111">
        <v>0.8524788391777509</v>
      </c>
      <c r="F78" s="111">
        <v>0.9868929952728835</v>
      </c>
      <c r="G78" s="58"/>
      <c r="H78" s="58"/>
      <c r="I78" s="58"/>
      <c r="J78" s="64"/>
      <c r="K78" s="64"/>
      <c r="L78" s="80"/>
    </row>
    <row r="79" spans="1:12" s="64" customFormat="1" ht="18.75" customHeight="1">
      <c r="A79" s="34"/>
      <c r="B79" s="34" t="s">
        <v>132</v>
      </c>
      <c r="C79" s="35"/>
      <c r="D79" s="35"/>
      <c r="E79" s="35"/>
      <c r="F79" s="35"/>
      <c r="G79" s="4"/>
      <c r="H79" s="4"/>
      <c r="I79" s="4"/>
      <c r="L79" s="80"/>
    </row>
    <row r="80" spans="1:12" s="64" customFormat="1" ht="11.25" customHeight="1">
      <c r="A80" s="34"/>
      <c r="B80" s="34" t="s">
        <v>85</v>
      </c>
      <c r="C80" s="35"/>
      <c r="D80" s="35"/>
      <c r="E80" s="35"/>
      <c r="F80" s="35"/>
      <c r="G80" s="4"/>
      <c r="H80" s="4"/>
      <c r="I80" s="4"/>
      <c r="L80" s="80"/>
    </row>
    <row r="81" spans="1:12" s="64" customFormat="1" ht="18.75" customHeight="1">
      <c r="A81" s="5" t="s">
        <v>80</v>
      </c>
      <c r="B81" s="72"/>
      <c r="C81" s="6"/>
      <c r="D81" s="4"/>
      <c r="F81" s="56" t="s">
        <v>131</v>
      </c>
      <c r="G81" s="4"/>
      <c r="H81" s="4"/>
      <c r="I81" s="4" t="s">
        <v>127</v>
      </c>
      <c r="L81" s="80"/>
    </row>
    <row r="82" spans="1:12" s="64" customFormat="1" ht="11.25" customHeight="1">
      <c r="A82" s="5"/>
      <c r="B82" s="72"/>
      <c r="C82" s="6"/>
      <c r="D82" s="4"/>
      <c r="E82" s="56"/>
      <c r="F82" s="4"/>
      <c r="G82" s="4"/>
      <c r="H82" s="4"/>
      <c r="I82" s="4"/>
      <c r="L82" s="80"/>
    </row>
    <row r="83" spans="1:12" s="64" customFormat="1" ht="22.5" customHeight="1">
      <c r="A83" s="5"/>
      <c r="B83" s="28" t="s">
        <v>81</v>
      </c>
      <c r="C83" s="36"/>
      <c r="D83" s="27"/>
      <c r="E83" s="88"/>
      <c r="F83" s="105" t="s">
        <v>52</v>
      </c>
      <c r="G83" s="177">
        <v>342</v>
      </c>
      <c r="H83" s="4"/>
      <c r="I83" s="4"/>
      <c r="L83" s="80"/>
    </row>
    <row r="84" spans="1:12" s="64" customFormat="1" ht="11.25" customHeight="1">
      <c r="A84" s="5"/>
      <c r="B84" s="19"/>
      <c r="C84" s="6"/>
      <c r="D84" s="4"/>
      <c r="E84" s="56"/>
      <c r="F84" s="4"/>
      <c r="G84" s="4"/>
      <c r="H84" s="4"/>
      <c r="I84" s="4"/>
      <c r="J84" s="67"/>
      <c r="K84" s="67"/>
      <c r="L84" s="80"/>
    </row>
    <row r="85" spans="2:12" s="64" customFormat="1" ht="18.75" customHeight="1">
      <c r="B85" s="19" t="s">
        <v>83</v>
      </c>
      <c r="C85" s="67"/>
      <c r="D85" s="67"/>
      <c r="E85" s="67"/>
      <c r="F85" s="67"/>
      <c r="G85" s="67"/>
      <c r="H85" s="67"/>
      <c r="I85" s="67"/>
      <c r="J85" s="67"/>
      <c r="K85" s="67"/>
      <c r="L85" s="80"/>
    </row>
    <row r="86" spans="2:12" s="64" customFormat="1" ht="14.25">
      <c r="B86" s="37"/>
      <c r="C86" s="38"/>
      <c r="D86" s="89"/>
      <c r="E86" s="39"/>
      <c r="F86" s="106" t="s">
        <v>52</v>
      </c>
      <c r="G86" s="107"/>
      <c r="H86" s="67"/>
      <c r="I86" s="67"/>
      <c r="J86" s="67"/>
      <c r="K86" s="67"/>
      <c r="L86" s="80"/>
    </row>
    <row r="87" spans="2:12" s="64" customFormat="1" ht="26.25" customHeight="1">
      <c r="B87" s="40"/>
      <c r="C87" s="41"/>
      <c r="D87" s="90"/>
      <c r="E87" s="42"/>
      <c r="F87" s="108" t="s">
        <v>43</v>
      </c>
      <c r="G87" s="109" t="s">
        <v>44</v>
      </c>
      <c r="H87" s="67"/>
      <c r="I87" s="67"/>
      <c r="J87" s="67"/>
      <c r="K87" s="67"/>
      <c r="L87" s="80"/>
    </row>
    <row r="88" spans="2:12" s="64" customFormat="1" ht="21.75" customHeight="1">
      <c r="B88" s="91" t="s">
        <v>22</v>
      </c>
      <c r="C88" s="92"/>
      <c r="D88" s="92"/>
      <c r="E88" s="71"/>
      <c r="F88" s="181">
        <v>316</v>
      </c>
      <c r="G88" s="182"/>
      <c r="H88" s="67"/>
      <c r="I88" s="67"/>
      <c r="J88" s="67"/>
      <c r="K88" s="67"/>
      <c r="L88" s="80"/>
    </row>
    <row r="89" spans="2:12" s="64" customFormat="1" ht="21.75" customHeight="1">
      <c r="B89" s="91" t="s">
        <v>23</v>
      </c>
      <c r="C89" s="92"/>
      <c r="D89" s="92"/>
      <c r="E89" s="71"/>
      <c r="F89" s="181">
        <v>10</v>
      </c>
      <c r="G89" s="177">
        <v>10</v>
      </c>
      <c r="H89" s="67"/>
      <c r="I89" s="67"/>
      <c r="J89" s="67"/>
      <c r="K89" s="67"/>
      <c r="L89" s="80"/>
    </row>
    <row r="90" spans="2:12" s="64" customFormat="1" ht="21.75" customHeight="1">
      <c r="B90" s="91" t="s">
        <v>24</v>
      </c>
      <c r="C90" s="92"/>
      <c r="D90" s="92"/>
      <c r="E90" s="71"/>
      <c r="F90" s="181">
        <v>135</v>
      </c>
      <c r="G90" s="181">
        <v>134</v>
      </c>
      <c r="H90" s="67"/>
      <c r="I90" s="67"/>
      <c r="J90" s="67"/>
      <c r="K90" s="67"/>
      <c r="L90" s="80"/>
    </row>
    <row r="91" spans="2:12" s="64" customFormat="1" ht="21.75" customHeight="1">
      <c r="B91" s="91" t="s">
        <v>94</v>
      </c>
      <c r="C91" s="92"/>
      <c r="D91" s="92"/>
      <c r="E91" s="71"/>
      <c r="F91" s="181">
        <v>9</v>
      </c>
      <c r="G91" s="177">
        <v>9</v>
      </c>
      <c r="H91" s="67"/>
      <c r="I91" s="67"/>
      <c r="J91" s="67"/>
      <c r="K91" s="67"/>
      <c r="L91" s="80"/>
    </row>
    <row r="92" spans="2:12" s="64" customFormat="1" ht="21.75" customHeight="1">
      <c r="B92" s="91" t="s">
        <v>25</v>
      </c>
      <c r="C92" s="92"/>
      <c r="D92" s="92"/>
      <c r="E92" s="71"/>
      <c r="F92" s="181">
        <v>272</v>
      </c>
      <c r="G92" s="183"/>
      <c r="H92" s="67"/>
      <c r="I92" s="67"/>
      <c r="J92" s="67"/>
      <c r="K92" s="67"/>
      <c r="L92" s="80"/>
    </row>
    <row r="93" spans="2:12" s="64" customFormat="1" ht="21.75" customHeight="1">
      <c r="B93" s="91" t="s">
        <v>95</v>
      </c>
      <c r="C93" s="92"/>
      <c r="D93" s="92"/>
      <c r="E93" s="71"/>
      <c r="F93" s="181">
        <v>53</v>
      </c>
      <c r="G93" s="181">
        <v>53</v>
      </c>
      <c r="H93" s="67"/>
      <c r="I93" s="67"/>
      <c r="J93" s="67"/>
      <c r="K93" s="67"/>
      <c r="L93" s="80"/>
    </row>
    <row r="94" spans="2:12" s="64" customFormat="1" ht="21.75" customHeight="1">
      <c r="B94" s="91" t="s">
        <v>26</v>
      </c>
      <c r="C94" s="92"/>
      <c r="D94" s="92"/>
      <c r="E94" s="71"/>
      <c r="F94" s="181">
        <v>70</v>
      </c>
      <c r="G94" s="181">
        <v>70</v>
      </c>
      <c r="H94" s="67"/>
      <c r="I94" s="67"/>
      <c r="J94" s="67"/>
      <c r="K94" s="67"/>
      <c r="L94" s="80"/>
    </row>
    <row r="95" spans="2:12" s="64" customFormat="1" ht="21.75" customHeight="1">
      <c r="B95" s="91" t="s">
        <v>96</v>
      </c>
      <c r="C95" s="92"/>
      <c r="D95" s="92"/>
      <c r="E95" s="71"/>
      <c r="F95" s="181">
        <v>69</v>
      </c>
      <c r="G95" s="177">
        <v>67</v>
      </c>
      <c r="H95" s="67"/>
      <c r="I95" s="67"/>
      <c r="J95" s="67"/>
      <c r="K95" s="67"/>
      <c r="L95" s="80"/>
    </row>
    <row r="96" spans="2:12" s="64" customFormat="1" ht="21.75" customHeight="1">
      <c r="B96" s="91" t="s">
        <v>97</v>
      </c>
      <c r="C96" s="92"/>
      <c r="D96" s="92"/>
      <c r="E96" s="71"/>
      <c r="F96" s="181">
        <v>0</v>
      </c>
      <c r="G96" s="177">
        <v>0</v>
      </c>
      <c r="H96" s="67"/>
      <c r="I96" s="67"/>
      <c r="L96" s="80"/>
    </row>
    <row r="97" spans="2:12" s="64" customFormat="1" ht="21.75" customHeight="1">
      <c r="B97" s="91" t="s">
        <v>45</v>
      </c>
      <c r="C97" s="92"/>
      <c r="D97" s="92"/>
      <c r="E97" s="71"/>
      <c r="F97" s="181">
        <v>42</v>
      </c>
      <c r="G97" s="177">
        <v>34</v>
      </c>
      <c r="L97" s="80"/>
    </row>
    <row r="98" spans="2:12" s="64" customFormat="1" ht="21.75" customHeight="1">
      <c r="B98" s="91" t="s">
        <v>79</v>
      </c>
      <c r="C98" s="92"/>
      <c r="D98" s="92"/>
      <c r="E98" s="71"/>
      <c r="F98" s="181">
        <v>49</v>
      </c>
      <c r="G98" s="177">
        <v>47</v>
      </c>
      <c r="L98" s="80"/>
    </row>
    <row r="99" spans="2:12" s="64" customFormat="1" ht="21.75" customHeight="1">
      <c r="B99" s="91" t="s">
        <v>86</v>
      </c>
      <c r="C99" s="92"/>
      <c r="D99" s="92"/>
      <c r="E99" s="71"/>
      <c r="F99" s="181">
        <v>1</v>
      </c>
      <c r="G99" s="182"/>
      <c r="L99" s="80"/>
    </row>
    <row r="100" spans="2:12" s="64" customFormat="1" ht="21.75" customHeight="1">
      <c r="B100" s="91" t="s">
        <v>91</v>
      </c>
      <c r="C100" s="92"/>
      <c r="D100" s="92"/>
      <c r="E100" s="71"/>
      <c r="F100" s="181">
        <v>16</v>
      </c>
      <c r="G100" s="182"/>
      <c r="L100" s="80"/>
    </row>
    <row r="101" spans="2:12" s="64" customFormat="1" ht="21.75" customHeight="1">
      <c r="B101" s="91" t="s">
        <v>114</v>
      </c>
      <c r="C101" s="92"/>
      <c r="D101" s="92"/>
      <c r="E101" s="71"/>
      <c r="F101" s="181">
        <v>3</v>
      </c>
      <c r="G101" s="182"/>
      <c r="L101" s="80"/>
    </row>
    <row r="102" spans="2:12" s="64" customFormat="1" ht="21.75" customHeight="1">
      <c r="B102" s="93" t="s">
        <v>118</v>
      </c>
      <c r="C102" s="43"/>
      <c r="D102" s="43"/>
      <c r="E102" s="44"/>
      <c r="F102" s="181">
        <v>194</v>
      </c>
      <c r="G102" s="182"/>
      <c r="L102" s="80"/>
    </row>
    <row r="103" spans="1:12" s="64" customFormat="1" ht="10.5" customHeight="1">
      <c r="A103" s="5"/>
      <c r="B103" s="19"/>
      <c r="C103" s="6"/>
      <c r="D103" s="4"/>
      <c r="E103" s="56"/>
      <c r="F103" s="4"/>
      <c r="G103" s="4"/>
      <c r="H103" s="4"/>
      <c r="I103" s="4"/>
      <c r="J103" s="67"/>
      <c r="K103" s="67"/>
      <c r="L103" s="80"/>
    </row>
    <row r="104" spans="2:12" s="64" customFormat="1" ht="18" customHeight="1">
      <c r="B104" s="19" t="s">
        <v>84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80"/>
    </row>
    <row r="105" spans="2:12" s="64" customFormat="1" ht="22.5" customHeight="1">
      <c r="B105" s="91"/>
      <c r="C105" s="92"/>
      <c r="D105" s="92"/>
      <c r="E105" s="71"/>
      <c r="F105" s="105" t="s">
        <v>50</v>
      </c>
      <c r="G105" s="94" t="s">
        <v>51</v>
      </c>
      <c r="H105" s="67"/>
      <c r="I105" s="67"/>
      <c r="L105" s="80"/>
    </row>
    <row r="106" spans="2:12" s="64" customFormat="1" ht="22.5" customHeight="1">
      <c r="B106" s="118" t="s">
        <v>82</v>
      </c>
      <c r="C106" s="119"/>
      <c r="D106" s="120"/>
      <c r="E106" s="121"/>
      <c r="F106" s="184">
        <v>50</v>
      </c>
      <c r="G106" s="110">
        <v>3082</v>
      </c>
      <c r="L106" s="80"/>
    </row>
    <row r="107" spans="2:12" s="64" customFormat="1" ht="22.5" customHeight="1">
      <c r="B107" s="115" t="s">
        <v>47</v>
      </c>
      <c r="C107" s="116"/>
      <c r="D107" s="116"/>
      <c r="E107" s="117"/>
      <c r="F107" s="184">
        <v>149</v>
      </c>
      <c r="G107" s="110">
        <v>2316</v>
      </c>
      <c r="J107" s="45"/>
      <c r="K107" s="45"/>
      <c r="L107" s="80"/>
    </row>
    <row r="108" spans="2:12" s="45" customFormat="1" ht="27.75" customHeight="1">
      <c r="B108" s="115" t="s">
        <v>46</v>
      </c>
      <c r="C108" s="116"/>
      <c r="D108" s="116"/>
      <c r="E108" s="117"/>
      <c r="F108" s="184">
        <v>22</v>
      </c>
      <c r="G108" s="110">
        <v>621</v>
      </c>
      <c r="J108" s="67"/>
      <c r="K108" s="67"/>
      <c r="L108" s="80"/>
    </row>
    <row r="109" spans="2:12" s="64" customFormat="1" ht="22.5" customHeight="1">
      <c r="B109" s="115" t="s">
        <v>48</v>
      </c>
      <c r="C109" s="116"/>
      <c r="D109" s="116"/>
      <c r="E109" s="117"/>
      <c r="F109" s="184">
        <v>60</v>
      </c>
      <c r="G109" s="110">
        <v>4869</v>
      </c>
      <c r="H109" s="67"/>
      <c r="I109" s="67"/>
      <c r="J109" s="67"/>
      <c r="K109" s="67"/>
      <c r="L109" s="80"/>
    </row>
    <row r="110" spans="2:12" s="64" customFormat="1" ht="22.5" customHeight="1">
      <c r="B110" s="30" t="s">
        <v>49</v>
      </c>
      <c r="C110" s="92"/>
      <c r="D110" s="92"/>
      <c r="E110" s="71"/>
      <c r="F110" s="184">
        <v>34</v>
      </c>
      <c r="G110" s="110">
        <v>2770</v>
      </c>
      <c r="H110" s="67"/>
      <c r="I110" s="67"/>
      <c r="J110" s="67"/>
      <c r="K110" s="67"/>
      <c r="L110" s="80"/>
    </row>
    <row r="111" spans="2:12" s="64" customFormat="1" ht="22.5" customHeight="1">
      <c r="B111" s="112" t="s">
        <v>125</v>
      </c>
      <c r="C111" s="113"/>
      <c r="D111" s="113"/>
      <c r="E111" s="114"/>
      <c r="F111" s="184">
        <v>9</v>
      </c>
      <c r="G111" s="110">
        <v>566</v>
      </c>
      <c r="H111" s="67"/>
      <c r="I111" s="67"/>
      <c r="J111" s="67"/>
      <c r="K111" s="67"/>
      <c r="L111" s="80"/>
    </row>
    <row r="112" spans="2:12" s="64" customFormat="1" ht="22.5" customHeight="1">
      <c r="B112" s="30" t="s">
        <v>21</v>
      </c>
      <c r="C112" s="92"/>
      <c r="D112" s="92"/>
      <c r="E112" s="71"/>
      <c r="F112" s="184">
        <v>3</v>
      </c>
      <c r="G112" s="110">
        <v>32</v>
      </c>
      <c r="H112" s="67"/>
      <c r="I112" s="67"/>
      <c r="J112" s="67"/>
      <c r="K112" s="67"/>
      <c r="L112" s="80"/>
    </row>
    <row r="113" spans="2:12" s="46" customFormat="1" ht="15" customHeight="1">
      <c r="B113" s="47" t="s">
        <v>136</v>
      </c>
      <c r="C113" s="47"/>
      <c r="D113" s="47"/>
      <c r="E113" s="47"/>
      <c r="F113" s="47"/>
      <c r="G113" s="48"/>
      <c r="H113" s="47"/>
      <c r="I113" s="47"/>
      <c r="J113" s="47"/>
      <c r="K113" s="47"/>
      <c r="L113" s="80"/>
    </row>
    <row r="114" spans="2:12" s="46" customFormat="1" ht="15" customHeight="1">
      <c r="B114" s="47" t="s">
        <v>128</v>
      </c>
      <c r="C114" s="47"/>
      <c r="D114" s="47"/>
      <c r="E114" s="47"/>
      <c r="F114" s="47"/>
      <c r="G114" s="48"/>
      <c r="H114" s="47"/>
      <c r="I114" s="47"/>
      <c r="J114" s="47"/>
      <c r="K114" s="47"/>
      <c r="L114" s="80"/>
    </row>
    <row r="115" spans="1:12" s="64" customFormat="1" ht="22.5" customHeight="1">
      <c r="A115" s="49" t="s">
        <v>39</v>
      </c>
      <c r="B115" s="19"/>
      <c r="C115" s="67"/>
      <c r="D115" s="67"/>
      <c r="E115" s="67"/>
      <c r="F115" s="67"/>
      <c r="G115" s="67"/>
      <c r="H115" s="67"/>
      <c r="I115" s="67"/>
      <c r="J115" s="67"/>
      <c r="K115" s="67"/>
      <c r="L115" s="80"/>
    </row>
    <row r="116" spans="1:12" s="64" customFormat="1" ht="22.5" customHeight="1">
      <c r="A116" s="50"/>
      <c r="B116" s="19"/>
      <c r="C116" s="67"/>
      <c r="D116" s="67"/>
      <c r="E116" s="67"/>
      <c r="F116" s="67"/>
      <c r="G116" s="67"/>
      <c r="H116" s="67"/>
      <c r="I116" s="67"/>
      <c r="J116" s="67"/>
      <c r="K116" s="67"/>
      <c r="L116" s="80"/>
    </row>
    <row r="117" spans="1:12" s="64" customFormat="1" ht="22.5" customHeight="1">
      <c r="A117" s="3" t="s">
        <v>75</v>
      </c>
      <c r="B117" s="59"/>
      <c r="C117" s="58"/>
      <c r="D117" s="60"/>
      <c r="E117" s="60"/>
      <c r="F117" s="58"/>
      <c r="G117" s="58"/>
      <c r="H117" s="58"/>
      <c r="I117" s="95" t="str">
        <f>I5</f>
        <v>令和3年9月</v>
      </c>
      <c r="J117" s="58" t="s">
        <v>87</v>
      </c>
      <c r="K117" s="58"/>
      <c r="L117" s="80"/>
    </row>
    <row r="118" spans="1:12" s="64" customFormat="1" ht="22.5" customHeight="1">
      <c r="A118" s="51"/>
      <c r="B118" s="52"/>
      <c r="C118" s="96" t="s">
        <v>28</v>
      </c>
      <c r="D118" s="96" t="s">
        <v>29</v>
      </c>
      <c r="E118" s="96" t="s">
        <v>30</v>
      </c>
      <c r="F118" s="96" t="s">
        <v>31</v>
      </c>
      <c r="G118" s="97" t="s">
        <v>32</v>
      </c>
      <c r="H118" s="97" t="s">
        <v>33</v>
      </c>
      <c r="I118" s="96" t="s">
        <v>34</v>
      </c>
      <c r="J118" s="96" t="s">
        <v>27</v>
      </c>
      <c r="K118" s="98"/>
      <c r="L118" s="80"/>
    </row>
    <row r="119" spans="1:13" s="102" customFormat="1" ht="22.5" customHeight="1">
      <c r="A119" s="51"/>
      <c r="B119" s="94" t="s">
        <v>35</v>
      </c>
      <c r="C119" s="185">
        <v>35589</v>
      </c>
      <c r="D119" s="185">
        <v>52818</v>
      </c>
      <c r="E119" s="185">
        <v>60190</v>
      </c>
      <c r="F119" s="185">
        <v>26544</v>
      </c>
      <c r="G119" s="186">
        <v>23613</v>
      </c>
      <c r="H119" s="186">
        <v>75479</v>
      </c>
      <c r="I119" s="185">
        <v>18252</v>
      </c>
      <c r="J119" s="185">
        <f>SUM(C119:I119)</f>
        <v>292485</v>
      </c>
      <c r="K119" s="99"/>
      <c r="L119" s="80"/>
      <c r="M119" s="101">
        <f>J119-E8</f>
        <v>0</v>
      </c>
    </row>
    <row r="120" spans="1:13" s="102" customFormat="1" ht="22.5" customHeight="1">
      <c r="A120" s="51"/>
      <c r="B120" s="59"/>
      <c r="C120" s="103"/>
      <c r="D120" s="60"/>
      <c r="E120" s="103"/>
      <c r="F120" s="103"/>
      <c r="G120" s="103"/>
      <c r="H120" s="103"/>
      <c r="I120" s="103"/>
      <c r="J120" s="103"/>
      <c r="K120" s="103"/>
      <c r="L120" s="80"/>
      <c r="M120" s="100"/>
    </row>
    <row r="121" spans="1:13" ht="22.5" customHeight="1">
      <c r="A121" s="51"/>
      <c r="B121" s="59"/>
      <c r="C121" s="103"/>
      <c r="D121" s="60"/>
      <c r="E121" s="103"/>
      <c r="F121" s="103"/>
      <c r="G121" s="103"/>
      <c r="H121" s="103"/>
      <c r="I121" s="103"/>
      <c r="J121" s="103"/>
      <c r="K121" s="103"/>
      <c r="M121" s="100"/>
    </row>
    <row r="122" spans="1:13" ht="22.5" customHeight="1">
      <c r="A122" s="5" t="s">
        <v>76</v>
      </c>
      <c r="B122" s="59"/>
      <c r="C122" s="58"/>
      <c r="D122" s="60"/>
      <c r="E122" s="60"/>
      <c r="F122" s="58"/>
      <c r="G122" s="58"/>
      <c r="H122" s="79"/>
      <c r="I122" s="95" t="str">
        <f>K10</f>
        <v>令和3年9月</v>
      </c>
      <c r="J122" s="58" t="s">
        <v>87</v>
      </c>
      <c r="K122" s="58"/>
      <c r="M122" s="100"/>
    </row>
    <row r="123" spans="1:13" ht="22.5" customHeight="1">
      <c r="A123" s="51"/>
      <c r="B123" s="104"/>
      <c r="C123" s="96" t="str">
        <f aca="true" t="shared" si="4" ref="C123:J123">C118</f>
        <v>門司区</v>
      </c>
      <c r="D123" s="96" t="str">
        <f t="shared" si="4"/>
        <v>小倉北区</v>
      </c>
      <c r="E123" s="96" t="str">
        <f t="shared" si="4"/>
        <v>小倉南区</v>
      </c>
      <c r="F123" s="96" t="str">
        <f t="shared" si="4"/>
        <v>若松区</v>
      </c>
      <c r="G123" s="96" t="str">
        <f t="shared" si="4"/>
        <v>八幡東区</v>
      </c>
      <c r="H123" s="96" t="str">
        <f t="shared" si="4"/>
        <v>八幡西区</v>
      </c>
      <c r="I123" s="96" t="str">
        <f t="shared" si="4"/>
        <v>戸畑区</v>
      </c>
      <c r="J123" s="96" t="str">
        <f t="shared" si="4"/>
        <v>全市</v>
      </c>
      <c r="K123" s="98"/>
      <c r="M123" s="100"/>
    </row>
    <row r="124" spans="1:13" ht="22.5" customHeight="1">
      <c r="A124" s="51"/>
      <c r="B124" s="94" t="s">
        <v>103</v>
      </c>
      <c r="C124" s="185">
        <v>927</v>
      </c>
      <c r="D124" s="185">
        <v>1247</v>
      </c>
      <c r="E124" s="185">
        <v>1592</v>
      </c>
      <c r="F124" s="185">
        <v>444</v>
      </c>
      <c r="G124" s="185">
        <v>683</v>
      </c>
      <c r="H124" s="185">
        <v>1823</v>
      </c>
      <c r="I124" s="185">
        <v>631</v>
      </c>
      <c r="J124" s="185">
        <f>SUM(C124:I124)</f>
        <v>7347</v>
      </c>
      <c r="K124" s="99"/>
      <c r="M124" s="101">
        <f>J124-C18</f>
        <v>0</v>
      </c>
    </row>
    <row r="125" spans="1:13" ht="22.5" customHeight="1">
      <c r="A125" s="51"/>
      <c r="B125" s="94" t="s">
        <v>77</v>
      </c>
      <c r="C125" s="185">
        <v>1225</v>
      </c>
      <c r="D125" s="185">
        <v>1691</v>
      </c>
      <c r="E125" s="185">
        <v>1963</v>
      </c>
      <c r="F125" s="185">
        <v>889</v>
      </c>
      <c r="G125" s="185">
        <v>874</v>
      </c>
      <c r="H125" s="185">
        <v>2383</v>
      </c>
      <c r="I125" s="185">
        <v>620</v>
      </c>
      <c r="J125" s="185">
        <f aca="true" t="shared" si="5" ref="J125:J131">SUM(C125:I125)</f>
        <v>9645</v>
      </c>
      <c r="K125" s="99"/>
      <c r="M125" s="101">
        <f>J125-D18</f>
        <v>0</v>
      </c>
    </row>
    <row r="126" spans="1:13" ht="22.5" customHeight="1">
      <c r="A126" s="51"/>
      <c r="B126" s="94" t="s">
        <v>0</v>
      </c>
      <c r="C126" s="185">
        <v>1666</v>
      </c>
      <c r="D126" s="185">
        <v>2652</v>
      </c>
      <c r="E126" s="185">
        <v>2810</v>
      </c>
      <c r="F126" s="185">
        <v>1295</v>
      </c>
      <c r="G126" s="185">
        <v>1382</v>
      </c>
      <c r="H126" s="185">
        <v>3894</v>
      </c>
      <c r="I126" s="185">
        <v>1203</v>
      </c>
      <c r="J126" s="185">
        <f t="shared" si="5"/>
        <v>14902</v>
      </c>
      <c r="K126" s="99"/>
      <c r="M126" s="101">
        <f>J126-F18</f>
        <v>0</v>
      </c>
    </row>
    <row r="127" spans="1:13" ht="22.5" customHeight="1">
      <c r="A127" s="51"/>
      <c r="B127" s="94" t="s">
        <v>1</v>
      </c>
      <c r="C127" s="185">
        <v>1489</v>
      </c>
      <c r="D127" s="185">
        <v>2140</v>
      </c>
      <c r="E127" s="185">
        <v>2162</v>
      </c>
      <c r="F127" s="185">
        <v>1139</v>
      </c>
      <c r="G127" s="185">
        <v>994</v>
      </c>
      <c r="H127" s="185">
        <v>2985</v>
      </c>
      <c r="I127" s="185">
        <v>698</v>
      </c>
      <c r="J127" s="185">
        <f t="shared" si="5"/>
        <v>11607</v>
      </c>
      <c r="K127" s="99"/>
      <c r="M127" s="101">
        <f>J127-G18</f>
        <v>0</v>
      </c>
    </row>
    <row r="128" spans="1:13" ht="22.5" customHeight="1">
      <c r="A128" s="51"/>
      <c r="B128" s="94" t="s">
        <v>2</v>
      </c>
      <c r="C128" s="185">
        <v>1235</v>
      </c>
      <c r="D128" s="185">
        <v>1740</v>
      </c>
      <c r="E128" s="185">
        <v>1748</v>
      </c>
      <c r="F128" s="185">
        <v>971</v>
      </c>
      <c r="G128" s="185">
        <v>867</v>
      </c>
      <c r="H128" s="185">
        <v>2495</v>
      </c>
      <c r="I128" s="185">
        <v>580</v>
      </c>
      <c r="J128" s="185">
        <f t="shared" si="5"/>
        <v>9636</v>
      </c>
      <c r="K128" s="99"/>
      <c r="M128" s="101">
        <f>J128-H18</f>
        <v>0</v>
      </c>
    </row>
    <row r="129" spans="1:13" ht="22.5" customHeight="1">
      <c r="A129" s="51"/>
      <c r="B129" s="94" t="s">
        <v>3</v>
      </c>
      <c r="C129" s="185">
        <v>1019</v>
      </c>
      <c r="D129" s="185">
        <v>1448</v>
      </c>
      <c r="E129" s="185">
        <v>1617</v>
      </c>
      <c r="F129" s="185">
        <v>716</v>
      </c>
      <c r="G129" s="185">
        <v>681</v>
      </c>
      <c r="H129" s="185">
        <v>1972</v>
      </c>
      <c r="I129" s="185">
        <v>537</v>
      </c>
      <c r="J129" s="185">
        <f t="shared" si="5"/>
        <v>7990</v>
      </c>
      <c r="K129" s="99"/>
      <c r="M129" s="101">
        <f>J129-I18</f>
        <v>0</v>
      </c>
    </row>
    <row r="130" spans="1:13" ht="22.5" customHeight="1">
      <c r="A130" s="51"/>
      <c r="B130" s="94" t="s">
        <v>4</v>
      </c>
      <c r="C130" s="185">
        <v>577</v>
      </c>
      <c r="D130" s="185">
        <v>911</v>
      </c>
      <c r="E130" s="185">
        <v>902</v>
      </c>
      <c r="F130" s="185">
        <v>433</v>
      </c>
      <c r="G130" s="185">
        <v>426</v>
      </c>
      <c r="H130" s="185">
        <v>1122</v>
      </c>
      <c r="I130" s="185">
        <v>325</v>
      </c>
      <c r="J130" s="185">
        <f t="shared" si="5"/>
        <v>4696</v>
      </c>
      <c r="K130" s="99"/>
      <c r="M130" s="101">
        <f>J130-J18</f>
        <v>0</v>
      </c>
    </row>
    <row r="131" spans="1:13" ht="22.5" customHeight="1">
      <c r="A131" s="51"/>
      <c r="B131" s="94" t="s">
        <v>36</v>
      </c>
      <c r="C131" s="185">
        <f>SUM(C124:C130)</f>
        <v>8138</v>
      </c>
      <c r="D131" s="185">
        <f aca="true" t="shared" si="6" ref="D131:I131">SUM(D124:D130)</f>
        <v>11829</v>
      </c>
      <c r="E131" s="185">
        <f t="shared" si="6"/>
        <v>12794</v>
      </c>
      <c r="F131" s="185">
        <f t="shared" si="6"/>
        <v>5887</v>
      </c>
      <c r="G131" s="185">
        <f t="shared" si="6"/>
        <v>5907</v>
      </c>
      <c r="H131" s="185">
        <f t="shared" si="6"/>
        <v>16674</v>
      </c>
      <c r="I131" s="185">
        <f t="shared" si="6"/>
        <v>4594</v>
      </c>
      <c r="J131" s="185">
        <f t="shared" si="5"/>
        <v>65823</v>
      </c>
      <c r="K131" s="99"/>
      <c r="M131" s="101">
        <f>J131-L18</f>
        <v>0</v>
      </c>
    </row>
    <row r="132" spans="1:13" ht="22.5" customHeight="1">
      <c r="A132" s="51"/>
      <c r="B132" s="59"/>
      <c r="C132" s="103"/>
      <c r="D132" s="56"/>
      <c r="E132" s="70"/>
      <c r="F132" s="70"/>
      <c r="G132" s="70"/>
      <c r="H132" s="70"/>
      <c r="I132" s="70"/>
      <c r="J132" s="70"/>
      <c r="K132" s="70"/>
      <c r="M132" s="100"/>
    </row>
    <row r="133" spans="1:13" ht="22.5" customHeight="1">
      <c r="A133" s="51"/>
      <c r="B133" s="59"/>
      <c r="C133" s="103"/>
      <c r="D133" s="60"/>
      <c r="E133" s="103"/>
      <c r="F133" s="103"/>
      <c r="G133" s="103"/>
      <c r="H133" s="103"/>
      <c r="I133" s="103"/>
      <c r="J133" s="103"/>
      <c r="K133" s="103"/>
      <c r="M133" s="80"/>
    </row>
    <row r="134" spans="1:13" ht="22.5" customHeight="1">
      <c r="A134" s="5" t="s">
        <v>116</v>
      </c>
      <c r="B134" s="59"/>
      <c r="C134" s="58"/>
      <c r="D134" s="60"/>
      <c r="E134" s="60"/>
      <c r="F134" s="58"/>
      <c r="G134" s="58"/>
      <c r="I134" s="58" t="str">
        <f>I20</f>
        <v>令和3年7月利用分</v>
      </c>
      <c r="J134" s="58"/>
      <c r="K134" s="58"/>
      <c r="M134" s="80"/>
    </row>
    <row r="135" spans="1:13" ht="22.5" customHeight="1">
      <c r="A135" s="51"/>
      <c r="B135" s="104"/>
      <c r="C135" s="97" t="str">
        <f aca="true" t="shared" si="7" ref="C135:J135">C118</f>
        <v>門司区</v>
      </c>
      <c r="D135" s="97" t="str">
        <f t="shared" si="7"/>
        <v>小倉北区</v>
      </c>
      <c r="E135" s="97" t="str">
        <f>E118</f>
        <v>小倉南区</v>
      </c>
      <c r="F135" s="97" t="str">
        <f t="shared" si="7"/>
        <v>若松区</v>
      </c>
      <c r="G135" s="97" t="str">
        <f t="shared" si="7"/>
        <v>八幡東区</v>
      </c>
      <c r="H135" s="97" t="str">
        <f t="shared" si="7"/>
        <v>八幡西区</v>
      </c>
      <c r="I135" s="96" t="str">
        <f t="shared" si="7"/>
        <v>戸畑区</v>
      </c>
      <c r="J135" s="96" t="str">
        <f t="shared" si="7"/>
        <v>全市</v>
      </c>
      <c r="K135" s="98"/>
      <c r="M135" s="80"/>
    </row>
    <row r="136" spans="1:13" ht="22.5" customHeight="1">
      <c r="A136" s="51"/>
      <c r="B136" s="94" t="s">
        <v>37</v>
      </c>
      <c r="C136" s="185">
        <v>4294</v>
      </c>
      <c r="D136" s="185">
        <v>6730</v>
      </c>
      <c r="E136" s="185">
        <v>7330</v>
      </c>
      <c r="F136" s="185">
        <v>3362</v>
      </c>
      <c r="G136" s="185">
        <v>3385</v>
      </c>
      <c r="H136" s="185">
        <v>9942</v>
      </c>
      <c r="I136" s="185">
        <v>2487</v>
      </c>
      <c r="J136" s="185">
        <f>SUM(C136:I136)</f>
        <v>37530</v>
      </c>
      <c r="K136" s="99"/>
      <c r="M136" s="101">
        <f>J136-J22</f>
        <v>0</v>
      </c>
    </row>
    <row r="137" spans="1:13" ht="22.5" customHeight="1">
      <c r="A137" s="51"/>
      <c r="B137" s="94" t="s">
        <v>78</v>
      </c>
      <c r="C137" s="185">
        <v>899</v>
      </c>
      <c r="D137" s="185">
        <v>1729</v>
      </c>
      <c r="E137" s="185">
        <v>1501</v>
      </c>
      <c r="F137" s="185">
        <v>819</v>
      </c>
      <c r="G137" s="185">
        <v>795</v>
      </c>
      <c r="H137" s="185">
        <v>2197</v>
      </c>
      <c r="I137" s="185">
        <v>561</v>
      </c>
      <c r="J137" s="185">
        <f>SUM(C137:I137)</f>
        <v>8501</v>
      </c>
      <c r="K137" s="99"/>
      <c r="M137" s="101">
        <f>J137-J26</f>
        <v>0</v>
      </c>
    </row>
    <row r="138" spans="1:13" ht="22.5" customHeight="1">
      <c r="A138" s="51"/>
      <c r="B138" s="94" t="s">
        <v>38</v>
      </c>
      <c r="C138" s="185">
        <v>1131</v>
      </c>
      <c r="D138" s="185">
        <v>1468</v>
      </c>
      <c r="E138" s="185">
        <v>1518</v>
      </c>
      <c r="F138" s="185">
        <v>857</v>
      </c>
      <c r="G138" s="185">
        <v>760</v>
      </c>
      <c r="H138" s="185">
        <v>1970</v>
      </c>
      <c r="I138" s="185">
        <v>605</v>
      </c>
      <c r="J138" s="185">
        <f>SUM(C138:I138)</f>
        <v>8309</v>
      </c>
      <c r="K138" s="99"/>
      <c r="M138" s="101">
        <f>J138-J30</f>
        <v>0</v>
      </c>
    </row>
    <row r="139" spans="1:11" ht="22.5" customHeight="1">
      <c r="A139" s="64"/>
      <c r="B139" s="19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22.5" customHeight="1">
      <c r="A140" s="102"/>
      <c r="B140" s="53"/>
      <c r="C140" s="100"/>
      <c r="D140" s="100"/>
      <c r="E140" s="100"/>
      <c r="F140" s="100"/>
      <c r="G140" s="100"/>
      <c r="H140" s="100"/>
      <c r="I140" s="100"/>
      <c r="J140" s="100"/>
      <c r="K140" s="100"/>
    </row>
  </sheetData>
  <sheetProtection/>
  <mergeCells count="44">
    <mergeCell ref="K7:L7"/>
    <mergeCell ref="K8:L8"/>
    <mergeCell ref="J6:L6"/>
    <mergeCell ref="G38:G39"/>
    <mergeCell ref="H38:H39"/>
    <mergeCell ref="A1:L1"/>
    <mergeCell ref="A2:L2"/>
    <mergeCell ref="A33:C34"/>
    <mergeCell ref="A35:C35"/>
    <mergeCell ref="C6:C7"/>
    <mergeCell ref="D6:D7"/>
    <mergeCell ref="G7:H7"/>
    <mergeCell ref="E6:F7"/>
    <mergeCell ref="L11:L12"/>
    <mergeCell ref="A17:B17"/>
    <mergeCell ref="D33:G33"/>
    <mergeCell ref="C11:E11"/>
    <mergeCell ref="A21:B21"/>
    <mergeCell ref="I7:J7"/>
    <mergeCell ref="A6:B7"/>
    <mergeCell ref="I8:J8"/>
    <mergeCell ref="A8:B8"/>
    <mergeCell ref="E8:F8"/>
    <mergeCell ref="B78:C78"/>
    <mergeCell ref="B68:E68"/>
    <mergeCell ref="A26:B26"/>
    <mergeCell ref="G8:H8"/>
    <mergeCell ref="A25:B25"/>
    <mergeCell ref="B75:C75"/>
    <mergeCell ref="A18:B18"/>
    <mergeCell ref="A13:B13"/>
    <mergeCell ref="A11:B12"/>
    <mergeCell ref="F11:K11"/>
    <mergeCell ref="A30:B30"/>
    <mergeCell ref="B38:F39"/>
    <mergeCell ref="B76:C76"/>
    <mergeCell ref="A22:B22"/>
    <mergeCell ref="B111:E111"/>
    <mergeCell ref="B109:E109"/>
    <mergeCell ref="B108:E108"/>
    <mergeCell ref="B106:E106"/>
    <mergeCell ref="B107:E107"/>
    <mergeCell ref="A29:B29"/>
    <mergeCell ref="B77:C77"/>
  </mergeCells>
  <printOptions/>
  <pageMargins left="0.7086614173228347" right="0.7086614173228347" top="0.7480314960629921" bottom="0.7480314960629921" header="0.31496062992125984" footer="0.31496062992125984"/>
  <pageSetup cellComments="asDisplayed" fitToHeight="0" fitToWidth="1" horizontalDpi="600" verticalDpi="600" orientation="portrait" paperSize="9" scale="88" r:id="rId1"/>
  <rowBreaks count="3" manualBreakCount="3">
    <brk id="36" max="255" man="1"/>
    <brk id="73" max="13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北九州市</cp:lastModifiedBy>
  <cp:lastPrinted>2021-10-28T07:50:01Z</cp:lastPrinted>
  <dcterms:created xsi:type="dcterms:W3CDTF">2003-06-07T07:59:20Z</dcterms:created>
  <dcterms:modified xsi:type="dcterms:W3CDTF">2021-11-02T04:11:01Z</dcterms:modified>
  <cp:category/>
  <cp:version/>
  <cp:contentType/>
  <cp:contentStatus/>
</cp:coreProperties>
</file>