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325216\Desktop\"/>
    </mc:Choice>
  </mc:AlternateContent>
  <bookViews>
    <workbookView xWindow="0" yWindow="0" windowWidth="20490" windowHeight="7770"/>
  </bookViews>
  <sheets>
    <sheet name="図書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M48" i="1"/>
  <c r="L48" i="1"/>
  <c r="K48" i="1"/>
  <c r="J48" i="1"/>
  <c r="I48" i="1"/>
  <c r="H48" i="1"/>
  <c r="G48" i="1"/>
  <c r="F48" i="1"/>
  <c r="E48" i="1"/>
  <c r="D48" i="1"/>
  <c r="C48" i="1"/>
  <c r="O48" i="1" s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Q32" i="1"/>
  <c r="Q48" i="1" s="1"/>
  <c r="O32" i="1"/>
  <c r="Q31" i="1"/>
  <c r="R47" i="1" s="1"/>
  <c r="O31" i="1"/>
  <c r="Q30" i="1"/>
  <c r="O30" i="1"/>
  <c r="Q29" i="1"/>
  <c r="R45" i="1" s="1"/>
  <c r="O29" i="1"/>
  <c r="N28" i="1"/>
  <c r="N44" i="1" s="1"/>
  <c r="M28" i="1"/>
  <c r="L28" i="1"/>
  <c r="L44" i="1" s="1"/>
  <c r="K28" i="1"/>
  <c r="J28" i="1"/>
  <c r="J44" i="1" s="1"/>
  <c r="I28" i="1"/>
  <c r="H28" i="1"/>
  <c r="H44" i="1" s="1"/>
  <c r="G28" i="1"/>
  <c r="F28" i="1"/>
  <c r="F44" i="1" s="1"/>
  <c r="E28" i="1"/>
  <c r="D28" i="1"/>
  <c r="D44" i="1" s="1"/>
  <c r="C28" i="1"/>
  <c r="O28" i="1" s="1"/>
  <c r="Q27" i="1"/>
  <c r="R43" i="1" s="1"/>
  <c r="O27" i="1"/>
  <c r="Q26" i="1"/>
  <c r="O26" i="1"/>
  <c r="N25" i="1"/>
  <c r="M25" i="1"/>
  <c r="L25" i="1"/>
  <c r="K25" i="1"/>
  <c r="J25" i="1"/>
  <c r="I25" i="1"/>
  <c r="H25" i="1"/>
  <c r="G25" i="1"/>
  <c r="F25" i="1"/>
  <c r="E25" i="1"/>
  <c r="D25" i="1"/>
  <c r="Q25" i="1" s="1"/>
  <c r="C25" i="1"/>
  <c r="O25" i="1" s="1"/>
  <c r="Q24" i="1"/>
  <c r="O24" i="1"/>
  <c r="Q23" i="1"/>
  <c r="R39" i="1" s="1"/>
  <c r="O23" i="1"/>
  <c r="Q22" i="1"/>
  <c r="O22" i="1"/>
  <c r="Q21" i="1"/>
  <c r="R37" i="1" s="1"/>
  <c r="O21" i="1"/>
  <c r="Q20" i="1"/>
  <c r="O20" i="1"/>
  <c r="Q19" i="1"/>
  <c r="Q16" i="1"/>
  <c r="R48" i="1" s="1"/>
  <c r="O16" i="1"/>
  <c r="Q15" i="1"/>
  <c r="O15" i="1"/>
  <c r="Q47" i="1" s="1"/>
  <c r="Q14" i="1"/>
  <c r="R46" i="1" s="1"/>
  <c r="O14" i="1"/>
  <c r="Q46" i="1" s="1"/>
  <c r="Q13" i="1"/>
  <c r="O13" i="1"/>
  <c r="Q45" i="1" s="1"/>
  <c r="N12" i="1"/>
  <c r="M12" i="1"/>
  <c r="M44" i="1" s="1"/>
  <c r="L12" i="1"/>
  <c r="K12" i="1"/>
  <c r="K44" i="1" s="1"/>
  <c r="J12" i="1"/>
  <c r="I12" i="1"/>
  <c r="I44" i="1" s="1"/>
  <c r="H12" i="1"/>
  <c r="G12" i="1"/>
  <c r="G44" i="1" s="1"/>
  <c r="F12" i="1"/>
  <c r="E12" i="1"/>
  <c r="E44" i="1" s="1"/>
  <c r="D12" i="1"/>
  <c r="C12" i="1"/>
  <c r="C44" i="1" s="1"/>
  <c r="O44" i="1" s="1"/>
  <c r="Q11" i="1"/>
  <c r="O11" i="1"/>
  <c r="Q43" i="1" s="1"/>
  <c r="Q10" i="1"/>
  <c r="R42" i="1" s="1"/>
  <c r="O10" i="1"/>
  <c r="Q42" i="1" s="1"/>
  <c r="N9" i="1"/>
  <c r="N41" i="1" s="1"/>
  <c r="M9" i="1"/>
  <c r="M41" i="1" s="1"/>
  <c r="L9" i="1"/>
  <c r="L41" i="1" s="1"/>
  <c r="K9" i="1"/>
  <c r="K41" i="1" s="1"/>
  <c r="J9" i="1"/>
  <c r="J41" i="1" s="1"/>
  <c r="I9" i="1"/>
  <c r="I41" i="1" s="1"/>
  <c r="H9" i="1"/>
  <c r="H41" i="1" s="1"/>
  <c r="G9" i="1"/>
  <c r="G41" i="1" s="1"/>
  <c r="F9" i="1"/>
  <c r="F41" i="1" s="1"/>
  <c r="E9" i="1"/>
  <c r="E41" i="1" s="1"/>
  <c r="D9" i="1"/>
  <c r="D41" i="1" s="1"/>
  <c r="C9" i="1"/>
  <c r="Q9" i="1" s="1"/>
  <c r="R41" i="1" s="1"/>
  <c r="Q8" i="1"/>
  <c r="R40" i="1" s="1"/>
  <c r="O8" i="1"/>
  <c r="Q40" i="1" s="1"/>
  <c r="Q7" i="1"/>
  <c r="O7" i="1"/>
  <c r="Q39" i="1" s="1"/>
  <c r="Q6" i="1"/>
  <c r="R38" i="1" s="1"/>
  <c r="O6" i="1"/>
  <c r="Q38" i="1" s="1"/>
  <c r="Q5" i="1"/>
  <c r="O5" i="1"/>
  <c r="Q37" i="1" s="1"/>
  <c r="Q4" i="1"/>
  <c r="R36" i="1" s="1"/>
  <c r="O4" i="1"/>
  <c r="Q36" i="1" s="1"/>
  <c r="O9" i="1" l="1"/>
  <c r="Q41" i="1" s="1"/>
  <c r="O12" i="1"/>
  <c r="Q44" i="1" s="1"/>
  <c r="Q28" i="1"/>
  <c r="C41" i="1"/>
  <c r="O41" i="1" s="1"/>
  <c r="Q12" i="1"/>
  <c r="R44" i="1" s="1"/>
</calcChain>
</file>

<file path=xl/sharedStrings.xml><?xml version="1.0" encoding="utf-8"?>
<sst xmlns="http://schemas.openxmlformats.org/spreadsheetml/2006/main" count="89" uniqueCount="42">
  <si>
    <t>福岡県立図書館</t>
  </si>
  <si>
    <t>利用サービス統計</t>
  </si>
  <si>
    <t>平成30年度</t>
    <rPh sb="4" eb="6">
      <t>ネンド</t>
    </rPh>
    <phoneticPr fontId="2"/>
  </si>
  <si>
    <t>4月</t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</si>
  <si>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</si>
  <si>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</si>
  <si>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</si>
  <si>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</si>
  <si>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</si>
  <si>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</si>
  <si>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</si>
  <si>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</si>
  <si>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</si>
  <si>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</si>
  <si>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</si>
  <si>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</si>
  <si>
    <t>4月～前月計</t>
    <rPh sb="3" eb="4">
      <t>ゼン</t>
    </rPh>
    <phoneticPr fontId="2"/>
  </si>
  <si>
    <t>入館者数</t>
  </si>
  <si>
    <t>HPアクセス数</t>
  </si>
  <si>
    <t>貸出冊数</t>
  </si>
  <si>
    <t>貸出利用者数</t>
  </si>
  <si>
    <t>レファレンス受付数</t>
  </si>
  <si>
    <t>相互貸借数</t>
    <rPh sb="0" eb="2">
      <t>ソウゴ</t>
    </rPh>
    <rPh sb="2" eb="4">
      <t>タイシャク</t>
    </rPh>
    <rPh sb="4" eb="5">
      <t>スウ</t>
    </rPh>
    <phoneticPr fontId="2"/>
  </si>
  <si>
    <t>貸出（冊）</t>
    <phoneticPr fontId="2"/>
  </si>
  <si>
    <t>借受（冊）</t>
    <rPh sb="0" eb="2">
      <t>カリウケ</t>
    </rPh>
    <phoneticPr fontId="2"/>
  </si>
  <si>
    <t>遠隔地サービス利用数</t>
  </si>
  <si>
    <t>受取利用（冊）</t>
    <phoneticPr fontId="2"/>
  </si>
  <si>
    <t>返却利用（冊）</t>
  </si>
  <si>
    <t>新規登録者数</t>
  </si>
  <si>
    <t>開館日数</t>
  </si>
  <si>
    <t>(前年度)</t>
  </si>
  <si>
    <t>前年同月</t>
    <rPh sb="0" eb="2">
      <t>ゼンネン</t>
    </rPh>
    <rPh sb="2" eb="4">
      <t>ドウゲツ</t>
    </rPh>
    <phoneticPr fontId="2"/>
  </si>
  <si>
    <t>平成２９年度</t>
    <rPh sb="4" eb="6">
      <t>ネンド</t>
    </rPh>
    <phoneticPr fontId="2"/>
  </si>
  <si>
    <t>4月</t>
    <phoneticPr fontId="2"/>
  </si>
  <si>
    <t>貸出（冊）</t>
    <phoneticPr fontId="2"/>
  </si>
  <si>
    <t>受取利用（冊）</t>
    <phoneticPr fontId="2"/>
  </si>
  <si>
    <t>対前年同期</t>
    <rPh sb="0" eb="1">
      <t>タイ</t>
    </rPh>
    <rPh sb="1" eb="3">
      <t>ゼンネン</t>
    </rPh>
    <rPh sb="3" eb="5">
      <t>ドウキ</t>
    </rPh>
    <phoneticPr fontId="2"/>
  </si>
  <si>
    <t>差</t>
    <rPh sb="0" eb="1">
      <t>サ</t>
    </rPh>
    <phoneticPr fontId="2"/>
  </si>
  <si>
    <t>4月</t>
  </si>
  <si>
    <t>増減率（％）</t>
    <rPh sb="0" eb="2">
      <t>ゾウゲン</t>
    </rPh>
    <rPh sb="2" eb="3">
      <t>リツ</t>
    </rPh>
    <phoneticPr fontId="2"/>
  </si>
  <si>
    <t>増減数</t>
    <rPh sb="0" eb="2">
      <t>ゾウゲン</t>
    </rPh>
    <rPh sb="2" eb="3">
      <t>スウ</t>
    </rPh>
    <phoneticPr fontId="2"/>
  </si>
  <si>
    <t>受取利用（冊）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</si>
</sst>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_ "/>
    <numFmt numFmtId="178" formatCode="0_ "/>
    <numFmt numFmtId="179" formatCode="#,##0;&quot;▲ &quot;#,##0"/>
    <numFmt numFmtId="180" formatCode="0.0;&quot;▲ &quot;0.0"/>
    <numFmt numFmtId="181" formatCode="#,##0.00;&quot;▲ &quot;#,##0.00"/>
  </numFmts>
  <fonts count="6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176" fontId="0" fillId="0" borderId="9" xfId="0" applyNumberFormat="1" applyFont="1" applyFill="1" applyBorder="1">
      <alignment vertical="center"/>
    </xf>
    <xf numFmtId="176" fontId="0" fillId="0" borderId="10" xfId="0" applyNumberFormat="1" applyFont="1" applyFill="1" applyBorder="1">
      <alignment vertical="center"/>
    </xf>
    <xf numFmtId="176" fontId="0" fillId="0" borderId="11" xfId="0" applyNumberFormat="1" applyFont="1" applyFill="1" applyBorder="1">
      <alignment vertical="center"/>
    </xf>
    <xf numFmtId="176" fontId="0" fillId="0" borderId="12" xfId="0" applyNumberFormat="1" applyFon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4" fillId="0" borderId="14" xfId="0" applyNumberFormat="1" applyFont="1" applyBorder="1">
      <alignment vertical="center"/>
    </xf>
    <xf numFmtId="177" fontId="0" fillId="0" borderId="0" xfId="0" applyNumberFormat="1">
      <alignment vertical="center"/>
    </xf>
    <xf numFmtId="176" fontId="0" fillId="0" borderId="15" xfId="0" applyNumberFormat="1" applyBorder="1">
      <alignment vertical="center"/>
    </xf>
    <xf numFmtId="0" fontId="0" fillId="0" borderId="16" xfId="0" applyBorder="1" applyAlignment="1">
      <alignment horizontal="left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4" fillId="0" borderId="22" xfId="0" applyNumberFormat="1" applyFon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9" xfId="0" applyNumberFormat="1" applyFont="1" applyBorder="1">
      <alignment vertical="center"/>
    </xf>
    <xf numFmtId="176" fontId="0" fillId="0" borderId="18" xfId="0" applyNumberFormat="1" applyFon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1" xfId="0" applyNumberFormat="1" applyFont="1" applyFill="1" applyBorder="1">
      <alignment vertical="center"/>
    </xf>
    <xf numFmtId="176" fontId="4" fillId="0" borderId="23" xfId="0" applyNumberFormat="1" applyFont="1" applyBorder="1">
      <alignment vertical="center"/>
    </xf>
    <xf numFmtId="0" fontId="0" fillId="2" borderId="16" xfId="0" applyFill="1" applyBorder="1" applyAlignment="1">
      <alignment horizontal="left" vertical="center"/>
    </xf>
    <xf numFmtId="176" fontId="0" fillId="2" borderId="17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4" fillId="2" borderId="23" xfId="0" applyNumberFormat="1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4" fillId="0" borderId="7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8" fontId="0" fillId="0" borderId="0" xfId="0" applyNumberForma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76" fontId="0" fillId="3" borderId="9" xfId="0" applyNumberFormat="1" applyFill="1" applyBorder="1">
      <alignment vertical="center"/>
    </xf>
    <xf numFmtId="176" fontId="0" fillId="3" borderId="10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3" borderId="12" xfId="0" applyNumberFormat="1" applyFill="1" applyBorder="1">
      <alignment vertical="center"/>
    </xf>
    <xf numFmtId="176" fontId="0" fillId="3" borderId="10" xfId="0" applyNumberFormat="1" applyFont="1" applyFill="1" applyBorder="1">
      <alignment vertical="center"/>
    </xf>
    <xf numFmtId="176" fontId="0" fillId="3" borderId="11" xfId="0" applyNumberFormat="1" applyFont="1" applyFill="1" applyBorder="1">
      <alignment vertical="center"/>
    </xf>
    <xf numFmtId="176" fontId="0" fillId="3" borderId="12" xfId="0" applyNumberFormat="1" applyFont="1" applyFill="1" applyBorder="1">
      <alignment vertical="center"/>
    </xf>
    <xf numFmtId="176" fontId="0" fillId="3" borderId="13" xfId="0" applyNumberFormat="1" applyFont="1" applyFill="1" applyBorder="1">
      <alignment vertical="center"/>
    </xf>
    <xf numFmtId="176" fontId="4" fillId="0" borderId="35" xfId="0" applyNumberFormat="1" applyFont="1" applyBorder="1">
      <alignment vertical="center"/>
    </xf>
    <xf numFmtId="176" fontId="0" fillId="0" borderId="32" xfId="0" applyNumberFormat="1" applyBorder="1">
      <alignment vertical="center"/>
    </xf>
    <xf numFmtId="176" fontId="0" fillId="3" borderId="17" xfId="0" applyNumberFormat="1" applyFill="1" applyBorder="1">
      <alignment vertical="center"/>
    </xf>
    <xf numFmtId="176" fontId="0" fillId="3" borderId="18" xfId="0" applyNumberFormat="1" applyFill="1" applyBorder="1">
      <alignment vertical="center"/>
    </xf>
    <xf numFmtId="176" fontId="0" fillId="3" borderId="19" xfId="0" applyNumberFormat="1" applyFill="1" applyBorder="1">
      <alignment vertical="center"/>
    </xf>
    <xf numFmtId="176" fontId="0" fillId="3" borderId="20" xfId="0" applyNumberFormat="1" applyFill="1" applyBorder="1">
      <alignment vertical="center"/>
    </xf>
    <xf numFmtId="176" fontId="0" fillId="3" borderId="21" xfId="0" applyNumberFormat="1" applyFill="1" applyBorder="1">
      <alignment vertical="center"/>
    </xf>
    <xf numFmtId="176" fontId="0" fillId="3" borderId="25" xfId="0" applyNumberFormat="1" applyFill="1" applyBorder="1">
      <alignment vertical="center"/>
    </xf>
    <xf numFmtId="176" fontId="0" fillId="3" borderId="26" xfId="0" applyNumberFormat="1" applyFill="1" applyBorder="1">
      <alignment vertical="center"/>
    </xf>
    <xf numFmtId="176" fontId="0" fillId="3" borderId="27" xfId="0" applyNumberFormat="1" applyFill="1" applyBorder="1">
      <alignment vertical="center"/>
    </xf>
    <xf numFmtId="176" fontId="0" fillId="3" borderId="28" xfId="0" applyNumberFormat="1" applyFill="1" applyBorder="1">
      <alignment vertical="center"/>
    </xf>
    <xf numFmtId="176" fontId="0" fillId="3" borderId="29" xfId="0" applyNumberFormat="1" applyFill="1" applyBorder="1">
      <alignment vertical="center"/>
    </xf>
    <xf numFmtId="176" fontId="4" fillId="0" borderId="33" xfId="0" applyNumberFormat="1" applyFont="1" applyBorder="1">
      <alignment vertical="center"/>
    </xf>
    <xf numFmtId="176" fontId="0" fillId="0" borderId="8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9" fontId="4" fillId="0" borderId="9" xfId="0" applyNumberFormat="1" applyFont="1" applyBorder="1">
      <alignment vertical="center"/>
    </xf>
    <xf numFmtId="179" fontId="4" fillId="0" borderId="10" xfId="0" applyNumberFormat="1" applyFont="1" applyBorder="1">
      <alignment vertical="center"/>
    </xf>
    <xf numFmtId="179" fontId="4" fillId="0" borderId="11" xfId="0" applyNumberFormat="1" applyFont="1" applyBorder="1">
      <alignment vertical="center"/>
    </xf>
    <xf numFmtId="179" fontId="4" fillId="0" borderId="12" xfId="0" applyNumberFormat="1" applyFont="1" applyBorder="1">
      <alignment vertical="center"/>
    </xf>
    <xf numFmtId="179" fontId="4" fillId="0" borderId="37" xfId="0" applyNumberFormat="1" applyFont="1" applyBorder="1">
      <alignment vertical="center"/>
    </xf>
    <xf numFmtId="179" fontId="4" fillId="0" borderId="35" xfId="0" applyNumberFormat="1" applyFont="1" applyBorder="1">
      <alignment vertical="center"/>
    </xf>
    <xf numFmtId="180" fontId="0" fillId="0" borderId="8" xfId="0" applyNumberFormat="1" applyBorder="1" applyAlignment="1">
      <alignment horizontal="right" vertical="center"/>
    </xf>
    <xf numFmtId="179" fontId="0" fillId="0" borderId="0" xfId="0" applyNumberFormat="1">
      <alignment vertical="center"/>
    </xf>
    <xf numFmtId="179" fontId="4" fillId="0" borderId="17" xfId="0" applyNumberFormat="1" applyFont="1" applyBorder="1">
      <alignment vertical="center"/>
    </xf>
    <xf numFmtId="179" fontId="4" fillId="0" borderId="18" xfId="0" applyNumberFormat="1" applyFont="1" applyBorder="1">
      <alignment vertical="center"/>
    </xf>
    <xf numFmtId="179" fontId="4" fillId="0" borderId="19" xfId="0" applyNumberFormat="1" applyFont="1" applyBorder="1">
      <alignment vertical="center"/>
    </xf>
    <xf numFmtId="179" fontId="4" fillId="0" borderId="20" xfId="0" applyNumberFormat="1" applyFont="1" applyBorder="1">
      <alignment vertical="center"/>
    </xf>
    <xf numFmtId="179" fontId="4" fillId="0" borderId="21" xfId="0" applyNumberFormat="1" applyFont="1" applyBorder="1">
      <alignment vertical="center"/>
    </xf>
    <xf numFmtId="180" fontId="0" fillId="0" borderId="16" xfId="0" applyNumberFormat="1" applyBorder="1" applyAlignment="1">
      <alignment horizontal="right" vertical="center"/>
    </xf>
    <xf numFmtId="179" fontId="4" fillId="0" borderId="20" xfId="0" applyNumberFormat="1" applyFont="1" applyFill="1" applyBorder="1">
      <alignment vertical="center"/>
    </xf>
    <xf numFmtId="179" fontId="4" fillId="0" borderId="18" xfId="0" applyNumberFormat="1" applyFont="1" applyFill="1" applyBorder="1">
      <alignment vertical="center"/>
    </xf>
    <xf numFmtId="179" fontId="4" fillId="0" borderId="21" xfId="0" applyNumberFormat="1" applyFont="1" applyFill="1" applyBorder="1">
      <alignment vertical="center"/>
    </xf>
    <xf numFmtId="179" fontId="4" fillId="0" borderId="35" xfId="0" applyNumberFormat="1" applyFont="1" applyFill="1" applyBorder="1">
      <alignment vertical="center"/>
    </xf>
    <xf numFmtId="180" fontId="0" fillId="0" borderId="16" xfId="0" applyNumberFormat="1" applyFill="1" applyBorder="1" applyAlignment="1">
      <alignment horizontal="right" vertical="center"/>
    </xf>
    <xf numFmtId="179" fontId="4" fillId="0" borderId="19" xfId="0" applyNumberFormat="1" applyFont="1" applyFill="1" applyBorder="1">
      <alignment vertical="center"/>
    </xf>
    <xf numFmtId="179" fontId="4" fillId="0" borderId="25" xfId="0" applyNumberFormat="1" applyFont="1" applyBorder="1">
      <alignment vertical="center"/>
    </xf>
    <xf numFmtId="179" fontId="4" fillId="0" borderId="26" xfId="0" applyNumberFormat="1" applyFont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28" xfId="0" applyNumberFormat="1" applyFont="1" applyBorder="1">
      <alignment vertical="center"/>
    </xf>
    <xf numFmtId="179" fontId="4" fillId="0" borderId="29" xfId="0" applyNumberFormat="1" applyFont="1" applyBorder="1">
      <alignment vertical="center"/>
    </xf>
    <xf numFmtId="180" fontId="0" fillId="0" borderId="24" xfId="0" applyNumberFormat="1" applyBorder="1" applyAlignment="1">
      <alignment horizontal="right" vertical="center"/>
    </xf>
    <xf numFmtId="179" fontId="4" fillId="0" borderId="2" xfId="0" applyNumberFormat="1" applyFont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4" xfId="0" applyNumberFormat="1" applyFont="1" applyBorder="1">
      <alignment vertical="center"/>
    </xf>
    <xf numFmtId="179" fontId="4" fillId="0" borderId="5" xfId="0" applyNumberFormat="1" applyFont="1" applyBorder="1">
      <alignment vertical="center"/>
    </xf>
    <xf numFmtId="179" fontId="4" fillId="0" borderId="6" xfId="0" applyNumberFormat="1" applyFont="1" applyBorder="1">
      <alignment vertical="center"/>
    </xf>
    <xf numFmtId="179" fontId="4" fillId="0" borderId="33" xfId="0" applyNumberFormat="1" applyFont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1" fontId="0" fillId="0" borderId="0" xfId="0" applyNumberFormat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9"/>
  <sheetViews>
    <sheetView tabSelected="1" zoomScaleNormal="100" workbookViewId="0">
      <selection activeCell="F8" sqref="F8"/>
    </sheetView>
  </sheetViews>
  <sheetFormatPr defaultRowHeight="13.5"/>
  <cols>
    <col min="1" max="1" width="0.75" customWidth="1"/>
    <col min="2" max="2" width="22.625" customWidth="1"/>
    <col min="3" max="14" width="9.875" customWidth="1"/>
    <col min="15" max="15" width="13.125" customWidth="1"/>
    <col min="16" max="16" width="3.375" customWidth="1"/>
    <col min="17" max="17" width="12.75" customWidth="1"/>
    <col min="18" max="18" width="10.375" bestFit="1" customWidth="1"/>
  </cols>
  <sheetData>
    <row r="2" spans="2:17" ht="19.5" customHeight="1" thickBot="1">
      <c r="B2" s="1" t="s">
        <v>0</v>
      </c>
      <c r="C2" s="2" t="s">
        <v>1</v>
      </c>
      <c r="D2" s="3"/>
    </row>
    <row r="3" spans="2:17" ht="19.5" customHeight="1" thickBot="1">
      <c r="B3" s="4" t="s">
        <v>2</v>
      </c>
      <c r="C3" s="5" t="s">
        <v>3</v>
      </c>
      <c r="D3" s="6" t="s">
        <v>4</v>
      </c>
      <c r="E3" s="7" t="s">
        <v>5</v>
      </c>
      <c r="F3" s="8" t="s">
        <v>6</v>
      </c>
      <c r="G3" s="6" t="s">
        <v>7</v>
      </c>
      <c r="H3" s="7" t="s">
        <v>8</v>
      </c>
      <c r="I3" s="8" t="s">
        <v>9</v>
      </c>
      <c r="J3" s="6" t="s">
        <v>10</v>
      </c>
      <c r="K3" s="7" t="s">
        <v>11</v>
      </c>
      <c r="L3" s="8" t="s">
        <v>12</v>
      </c>
      <c r="M3" s="6" t="s">
        <v>13</v>
      </c>
      <c r="N3" s="9" t="s">
        <v>14</v>
      </c>
      <c r="O3" s="10" t="s">
        <v>15</v>
      </c>
      <c r="P3" s="11"/>
      <c r="Q3" s="12" t="s">
        <v>16</v>
      </c>
    </row>
    <row r="4" spans="2:17" ht="19.5" customHeight="1">
      <c r="B4" s="13" t="s">
        <v>17</v>
      </c>
      <c r="C4" s="14">
        <v>25244</v>
      </c>
      <c r="D4" s="15">
        <v>29507</v>
      </c>
      <c r="E4" s="16">
        <v>31393</v>
      </c>
      <c r="F4" s="17">
        <v>28709</v>
      </c>
      <c r="G4" s="15">
        <v>31684</v>
      </c>
      <c r="H4" s="18">
        <v>30527</v>
      </c>
      <c r="I4" s="19">
        <v>26959</v>
      </c>
      <c r="J4" s="20">
        <v>30465</v>
      </c>
      <c r="K4" s="18">
        <v>24626</v>
      </c>
      <c r="L4" s="19">
        <v>9255</v>
      </c>
      <c r="M4" s="20">
        <v>27690</v>
      </c>
      <c r="N4" s="21">
        <v>28968</v>
      </c>
      <c r="O4" s="22">
        <f>SUM(C4:N4)</f>
        <v>325027</v>
      </c>
      <c r="P4" s="23"/>
      <c r="Q4" s="24">
        <f>SUM(C4:N4)</f>
        <v>325027</v>
      </c>
    </row>
    <row r="5" spans="2:17" ht="19.5" customHeight="1">
      <c r="B5" s="25" t="s">
        <v>18</v>
      </c>
      <c r="C5" s="26">
        <v>34958</v>
      </c>
      <c r="D5" s="27">
        <v>38129</v>
      </c>
      <c r="E5" s="28">
        <v>36790</v>
      </c>
      <c r="F5" s="29">
        <v>35654</v>
      </c>
      <c r="G5" s="27">
        <v>36151</v>
      </c>
      <c r="H5" s="28">
        <v>34115</v>
      </c>
      <c r="I5" s="29">
        <v>36416</v>
      </c>
      <c r="J5" s="27">
        <v>34563</v>
      </c>
      <c r="K5" s="28">
        <v>31312</v>
      </c>
      <c r="L5" s="29">
        <v>12491</v>
      </c>
      <c r="M5" s="27">
        <v>24290</v>
      </c>
      <c r="N5" s="30">
        <v>27734</v>
      </c>
      <c r="O5" s="31">
        <f>SUM(C5:N5)</f>
        <v>382603</v>
      </c>
      <c r="Q5" s="32">
        <f t="shared" ref="Q5:Q16" si="0">SUM(C5:N5)</f>
        <v>382603</v>
      </c>
    </row>
    <row r="6" spans="2:17" ht="19.5" customHeight="1">
      <c r="B6" s="25" t="s">
        <v>19</v>
      </c>
      <c r="C6" s="26">
        <v>36155</v>
      </c>
      <c r="D6" s="27">
        <v>39334</v>
      </c>
      <c r="E6" s="28">
        <v>41168</v>
      </c>
      <c r="F6" s="29">
        <v>38999</v>
      </c>
      <c r="G6" s="27">
        <v>41860</v>
      </c>
      <c r="H6" s="28">
        <v>38142</v>
      </c>
      <c r="I6" s="29">
        <v>38766</v>
      </c>
      <c r="J6" s="27">
        <v>38541</v>
      </c>
      <c r="K6" s="28">
        <v>36545</v>
      </c>
      <c r="L6" s="33">
        <v>15745</v>
      </c>
      <c r="M6" s="34">
        <v>37083</v>
      </c>
      <c r="N6" s="30">
        <v>42373</v>
      </c>
      <c r="O6" s="31">
        <f>SUM(C6:N6)</f>
        <v>444711</v>
      </c>
      <c r="Q6" s="32">
        <f>SUM(C6:N6)</f>
        <v>444711</v>
      </c>
    </row>
    <row r="7" spans="2:17" ht="19.5" customHeight="1">
      <c r="B7" s="25" t="s">
        <v>20</v>
      </c>
      <c r="C7" s="26">
        <v>14353</v>
      </c>
      <c r="D7" s="27">
        <v>14859</v>
      </c>
      <c r="E7" s="28">
        <v>15734</v>
      </c>
      <c r="F7" s="29">
        <v>14659</v>
      </c>
      <c r="G7" s="27">
        <v>15587</v>
      </c>
      <c r="H7" s="28">
        <v>14633</v>
      </c>
      <c r="I7" s="29">
        <v>14886</v>
      </c>
      <c r="J7" s="27">
        <v>15037</v>
      </c>
      <c r="K7" s="28">
        <v>13731</v>
      </c>
      <c r="L7" s="33">
        <v>5533</v>
      </c>
      <c r="M7" s="34">
        <v>14436</v>
      </c>
      <c r="N7" s="30">
        <v>16405</v>
      </c>
      <c r="O7" s="31">
        <f>SUM(C7:N7)</f>
        <v>169853</v>
      </c>
      <c r="Q7" s="32">
        <f t="shared" si="0"/>
        <v>169853</v>
      </c>
    </row>
    <row r="8" spans="2:17" ht="19.5" customHeight="1">
      <c r="B8" s="25" t="s">
        <v>21</v>
      </c>
      <c r="C8" s="26">
        <v>5176</v>
      </c>
      <c r="D8" s="27">
        <v>5838</v>
      </c>
      <c r="E8" s="35">
        <v>5743</v>
      </c>
      <c r="F8" s="29">
        <v>5197</v>
      </c>
      <c r="G8" s="27">
        <v>5605</v>
      </c>
      <c r="H8" s="28">
        <v>5149</v>
      </c>
      <c r="I8" s="29">
        <v>4896</v>
      </c>
      <c r="J8" s="36">
        <v>5337</v>
      </c>
      <c r="K8" s="37">
        <v>4337</v>
      </c>
      <c r="L8" s="33">
        <v>1524</v>
      </c>
      <c r="M8" s="34">
        <v>5313</v>
      </c>
      <c r="N8" s="38">
        <v>5982</v>
      </c>
      <c r="O8" s="39">
        <f t="shared" ref="O8:O15" si="1">SUM(C8:N8)</f>
        <v>60097</v>
      </c>
      <c r="Q8" s="32">
        <f t="shared" si="0"/>
        <v>60097</v>
      </c>
    </row>
    <row r="9" spans="2:17" ht="19.5" customHeight="1">
      <c r="B9" s="40" t="s">
        <v>22</v>
      </c>
      <c r="C9" s="41">
        <f>+C10+C11</f>
        <v>1613</v>
      </c>
      <c r="D9" s="42">
        <f t="shared" ref="D9:N9" si="2">+D10+D11</f>
        <v>1859</v>
      </c>
      <c r="E9" s="43">
        <f t="shared" si="2"/>
        <v>1857</v>
      </c>
      <c r="F9" s="41">
        <f t="shared" si="2"/>
        <v>1820</v>
      </c>
      <c r="G9" s="42">
        <f t="shared" si="2"/>
        <v>2094</v>
      </c>
      <c r="H9" s="43">
        <f t="shared" si="2"/>
        <v>1806</v>
      </c>
      <c r="I9" s="41">
        <f t="shared" si="2"/>
        <v>2312</v>
      </c>
      <c r="J9" s="42">
        <f t="shared" si="2"/>
        <v>1903</v>
      </c>
      <c r="K9" s="43">
        <f t="shared" si="2"/>
        <v>1257</v>
      </c>
      <c r="L9" s="41">
        <f t="shared" si="2"/>
        <v>735</v>
      </c>
      <c r="M9" s="42">
        <f t="shared" si="2"/>
        <v>1766</v>
      </c>
      <c r="N9" s="44">
        <f t="shared" si="2"/>
        <v>1899</v>
      </c>
      <c r="O9" s="45">
        <f t="shared" si="1"/>
        <v>20921</v>
      </c>
      <c r="Q9" s="32">
        <f t="shared" si="0"/>
        <v>20921</v>
      </c>
    </row>
    <row r="10" spans="2:17" ht="19.5" customHeight="1">
      <c r="B10" s="46" t="s">
        <v>23</v>
      </c>
      <c r="C10" s="26">
        <v>1383</v>
      </c>
      <c r="D10" s="27">
        <v>1453</v>
      </c>
      <c r="E10" s="28">
        <v>1517</v>
      </c>
      <c r="F10" s="29">
        <v>1482</v>
      </c>
      <c r="G10" s="27">
        <v>1737</v>
      </c>
      <c r="H10" s="28">
        <v>1442</v>
      </c>
      <c r="I10" s="29">
        <v>1913</v>
      </c>
      <c r="J10" s="27">
        <v>1499</v>
      </c>
      <c r="K10" s="28">
        <v>1125</v>
      </c>
      <c r="L10" s="29">
        <v>733</v>
      </c>
      <c r="M10" s="27">
        <v>1408</v>
      </c>
      <c r="N10" s="30">
        <v>1471</v>
      </c>
      <c r="O10" s="39">
        <f t="shared" si="1"/>
        <v>17163</v>
      </c>
      <c r="Q10" s="32">
        <f t="shared" si="0"/>
        <v>17163</v>
      </c>
    </row>
    <row r="11" spans="2:17" ht="19.5" customHeight="1">
      <c r="B11" s="46" t="s">
        <v>24</v>
      </c>
      <c r="C11" s="26">
        <v>230</v>
      </c>
      <c r="D11" s="27">
        <v>406</v>
      </c>
      <c r="E11" s="28">
        <v>340</v>
      </c>
      <c r="F11" s="26">
        <v>338</v>
      </c>
      <c r="G11" s="27">
        <v>357</v>
      </c>
      <c r="H11" s="28">
        <v>364</v>
      </c>
      <c r="I11" s="29">
        <v>399</v>
      </c>
      <c r="J11" s="27">
        <v>404</v>
      </c>
      <c r="K11" s="28">
        <v>132</v>
      </c>
      <c r="L11" s="29">
        <v>2</v>
      </c>
      <c r="M11" s="27">
        <v>358</v>
      </c>
      <c r="N11" s="30">
        <v>428</v>
      </c>
      <c r="O11" s="39">
        <f t="shared" si="1"/>
        <v>3758</v>
      </c>
      <c r="Q11" s="32">
        <f t="shared" si="0"/>
        <v>3758</v>
      </c>
    </row>
    <row r="12" spans="2:17" ht="19.5" customHeight="1">
      <c r="B12" s="40" t="s">
        <v>25</v>
      </c>
      <c r="C12" s="41">
        <f>+C13+C14</f>
        <v>1090</v>
      </c>
      <c r="D12" s="42">
        <f t="shared" ref="D12:N12" si="3">+D13+D14</f>
        <v>1249</v>
      </c>
      <c r="E12" s="43">
        <f t="shared" si="3"/>
        <v>1333</v>
      </c>
      <c r="F12" s="41">
        <f t="shared" si="3"/>
        <v>1181</v>
      </c>
      <c r="G12" s="42">
        <f t="shared" si="3"/>
        <v>1434</v>
      </c>
      <c r="H12" s="43">
        <f t="shared" si="3"/>
        <v>1130</v>
      </c>
      <c r="I12" s="41">
        <f t="shared" si="3"/>
        <v>1111</v>
      </c>
      <c r="J12" s="42">
        <f t="shared" si="3"/>
        <v>1280</v>
      </c>
      <c r="K12" s="43">
        <f t="shared" si="3"/>
        <v>985</v>
      </c>
      <c r="L12" s="41">
        <f t="shared" si="3"/>
        <v>527</v>
      </c>
      <c r="M12" s="42">
        <f t="shared" si="3"/>
        <v>921</v>
      </c>
      <c r="N12" s="44">
        <f t="shared" si="3"/>
        <v>1401</v>
      </c>
      <c r="O12" s="45">
        <f t="shared" si="1"/>
        <v>13642</v>
      </c>
      <c r="Q12" s="32">
        <f t="shared" si="0"/>
        <v>13642</v>
      </c>
    </row>
    <row r="13" spans="2:17" ht="19.5" customHeight="1">
      <c r="B13" s="46" t="s">
        <v>26</v>
      </c>
      <c r="C13" s="26">
        <v>708</v>
      </c>
      <c r="D13" s="27">
        <v>741</v>
      </c>
      <c r="E13" s="28">
        <v>855</v>
      </c>
      <c r="F13" s="29">
        <v>687</v>
      </c>
      <c r="G13" s="27">
        <v>812</v>
      </c>
      <c r="H13" s="28">
        <v>746</v>
      </c>
      <c r="I13" s="29">
        <v>755</v>
      </c>
      <c r="J13" s="27">
        <v>814</v>
      </c>
      <c r="K13" s="28">
        <v>584</v>
      </c>
      <c r="L13" s="29">
        <v>333</v>
      </c>
      <c r="M13" s="27">
        <v>575</v>
      </c>
      <c r="N13" s="30">
        <v>889</v>
      </c>
      <c r="O13" s="39">
        <f t="shared" si="1"/>
        <v>8499</v>
      </c>
      <c r="Q13" s="32">
        <f t="shared" si="0"/>
        <v>8499</v>
      </c>
    </row>
    <row r="14" spans="2:17" ht="19.5" customHeight="1">
      <c r="B14" s="46" t="s">
        <v>27</v>
      </c>
      <c r="C14" s="26">
        <v>382</v>
      </c>
      <c r="D14" s="27">
        <v>508</v>
      </c>
      <c r="E14" s="28">
        <v>478</v>
      </c>
      <c r="F14" s="29">
        <v>494</v>
      </c>
      <c r="G14" s="27">
        <v>622</v>
      </c>
      <c r="H14" s="28">
        <v>384</v>
      </c>
      <c r="I14" s="29">
        <v>356</v>
      </c>
      <c r="J14" s="27">
        <v>466</v>
      </c>
      <c r="K14" s="28">
        <v>401</v>
      </c>
      <c r="L14" s="29">
        <v>194</v>
      </c>
      <c r="M14" s="27">
        <v>346</v>
      </c>
      <c r="N14" s="30">
        <v>512</v>
      </c>
      <c r="O14" s="39">
        <f t="shared" si="1"/>
        <v>5143</v>
      </c>
      <c r="Q14" s="32">
        <f t="shared" si="0"/>
        <v>5143</v>
      </c>
    </row>
    <row r="15" spans="2:17" ht="19.5" customHeight="1" thickBot="1">
      <c r="B15" s="47" t="s">
        <v>28</v>
      </c>
      <c r="C15" s="48">
        <v>395</v>
      </c>
      <c r="D15" s="49">
        <v>361</v>
      </c>
      <c r="E15" s="50">
        <v>358</v>
      </c>
      <c r="F15" s="51">
        <v>354</v>
      </c>
      <c r="G15" s="49">
        <v>372</v>
      </c>
      <c r="H15" s="50">
        <v>271</v>
      </c>
      <c r="I15" s="51">
        <v>302</v>
      </c>
      <c r="J15" s="49">
        <v>281</v>
      </c>
      <c r="K15" s="50">
        <v>202</v>
      </c>
      <c r="L15" s="51">
        <v>87</v>
      </c>
      <c r="M15" s="49">
        <v>314</v>
      </c>
      <c r="N15" s="52">
        <v>339</v>
      </c>
      <c r="O15" s="39">
        <f t="shared" si="1"/>
        <v>3636</v>
      </c>
      <c r="Q15" s="53">
        <f t="shared" si="0"/>
        <v>3636</v>
      </c>
    </row>
    <row r="16" spans="2:17" ht="19.5" customHeight="1" thickBot="1">
      <c r="B16" s="12" t="s">
        <v>29</v>
      </c>
      <c r="C16" s="54">
        <v>24</v>
      </c>
      <c r="D16" s="55">
        <v>26</v>
      </c>
      <c r="E16" s="56">
        <v>26</v>
      </c>
      <c r="F16" s="57">
        <v>25</v>
      </c>
      <c r="G16" s="55">
        <v>26</v>
      </c>
      <c r="H16" s="56">
        <v>26</v>
      </c>
      <c r="I16" s="57">
        <v>24</v>
      </c>
      <c r="J16" s="55">
        <v>25</v>
      </c>
      <c r="K16" s="56">
        <v>23</v>
      </c>
      <c r="L16" s="57">
        <v>8</v>
      </c>
      <c r="M16" s="55">
        <v>23</v>
      </c>
      <c r="N16" s="58">
        <v>27</v>
      </c>
      <c r="O16" s="59">
        <f>SUM(C16:N16)</f>
        <v>283</v>
      </c>
      <c r="Q16" s="60">
        <f t="shared" si="0"/>
        <v>283</v>
      </c>
    </row>
    <row r="17" spans="2:17" ht="14.25" thickBot="1">
      <c r="L17" s="61"/>
      <c r="M17" s="61"/>
      <c r="N17" s="61"/>
      <c r="O17" s="62"/>
      <c r="Q17" s="63"/>
    </row>
    <row r="18" spans="2:17" ht="18" customHeight="1" thickBot="1">
      <c r="B18" s="64" t="s">
        <v>30</v>
      </c>
      <c r="P18" s="65"/>
      <c r="Q18" s="66" t="s">
        <v>31</v>
      </c>
    </row>
    <row r="19" spans="2:17" ht="15" customHeight="1" thickBot="1">
      <c r="B19" s="4" t="s">
        <v>32</v>
      </c>
      <c r="C19" s="5" t="s">
        <v>33</v>
      </c>
      <c r="D19" s="6" t="s">
        <v>4</v>
      </c>
      <c r="E19" s="7" t="s">
        <v>5</v>
      </c>
      <c r="F19" s="8" t="s">
        <v>6</v>
      </c>
      <c r="G19" s="6" t="s">
        <v>7</v>
      </c>
      <c r="H19" s="7" t="s">
        <v>8</v>
      </c>
      <c r="I19" s="8" t="s">
        <v>9</v>
      </c>
      <c r="J19" s="6" t="s">
        <v>10</v>
      </c>
      <c r="K19" s="7" t="s">
        <v>11</v>
      </c>
      <c r="L19" s="8" t="s">
        <v>12</v>
      </c>
      <c r="M19" s="6" t="s">
        <v>13</v>
      </c>
      <c r="N19" s="9" t="s">
        <v>14</v>
      </c>
      <c r="O19" s="67" t="s">
        <v>15</v>
      </c>
      <c r="P19" s="65"/>
      <c r="Q19" s="68" t="str">
        <f>Q3</f>
        <v>4月～前月計</v>
      </c>
    </row>
    <row r="20" spans="2:17" ht="15" customHeight="1">
      <c r="B20" s="69" t="s">
        <v>17</v>
      </c>
      <c r="C20" s="70">
        <v>31147</v>
      </c>
      <c r="D20" s="71">
        <v>33725</v>
      </c>
      <c r="E20" s="72">
        <v>34243</v>
      </c>
      <c r="F20" s="73">
        <v>36813</v>
      </c>
      <c r="G20" s="71">
        <v>37333</v>
      </c>
      <c r="H20" s="72">
        <v>33784</v>
      </c>
      <c r="I20" s="73">
        <v>30836</v>
      </c>
      <c r="J20" s="74">
        <v>31994</v>
      </c>
      <c r="K20" s="75">
        <v>26159</v>
      </c>
      <c r="L20" s="76">
        <v>26849</v>
      </c>
      <c r="M20" s="74">
        <v>27868</v>
      </c>
      <c r="N20" s="77">
        <v>24409</v>
      </c>
      <c r="O20" s="78">
        <f>SUM(C20:N20)</f>
        <v>375160</v>
      </c>
      <c r="P20" s="23"/>
      <c r="Q20" s="79">
        <f t="shared" ref="Q20:Q32" si="4">SUM(C20:M20)</f>
        <v>350751</v>
      </c>
    </row>
    <row r="21" spans="2:17" ht="15" customHeight="1">
      <c r="B21" s="25" t="s">
        <v>18</v>
      </c>
      <c r="C21" s="80">
        <v>33738</v>
      </c>
      <c r="D21" s="81">
        <v>38957</v>
      </c>
      <c r="E21" s="82">
        <v>37314</v>
      </c>
      <c r="F21" s="83">
        <v>37272</v>
      </c>
      <c r="G21" s="81">
        <v>38361</v>
      </c>
      <c r="H21" s="82">
        <v>37300</v>
      </c>
      <c r="I21" s="83">
        <v>37616</v>
      </c>
      <c r="J21" s="81">
        <v>36864</v>
      </c>
      <c r="K21" s="82">
        <v>33124</v>
      </c>
      <c r="L21" s="83">
        <v>35611</v>
      </c>
      <c r="M21" s="81">
        <v>32284</v>
      </c>
      <c r="N21" s="84">
        <v>34165</v>
      </c>
      <c r="O21" s="78">
        <f t="shared" ref="O21:O31" si="5">SUM(C21:N21)</f>
        <v>432606</v>
      </c>
      <c r="Q21" s="32">
        <f t="shared" si="4"/>
        <v>398441</v>
      </c>
    </row>
    <row r="22" spans="2:17" ht="15" customHeight="1">
      <c r="B22" s="25" t="s">
        <v>19</v>
      </c>
      <c r="C22" s="80">
        <v>39251</v>
      </c>
      <c r="D22" s="81">
        <v>37980</v>
      </c>
      <c r="E22" s="82">
        <v>39158</v>
      </c>
      <c r="F22" s="83">
        <v>40547</v>
      </c>
      <c r="G22" s="81">
        <v>39794</v>
      </c>
      <c r="H22" s="82">
        <v>39927</v>
      </c>
      <c r="I22" s="83">
        <v>39146</v>
      </c>
      <c r="J22" s="81">
        <v>38632</v>
      </c>
      <c r="K22" s="82">
        <v>36758</v>
      </c>
      <c r="L22" s="83">
        <v>36300</v>
      </c>
      <c r="M22" s="81">
        <v>37001</v>
      </c>
      <c r="N22" s="84">
        <v>35467</v>
      </c>
      <c r="O22" s="78">
        <f t="shared" si="5"/>
        <v>459961</v>
      </c>
      <c r="Q22" s="32">
        <f t="shared" si="4"/>
        <v>424494</v>
      </c>
    </row>
    <row r="23" spans="2:17" ht="15" customHeight="1">
      <c r="B23" s="25" t="s">
        <v>20</v>
      </c>
      <c r="C23" s="80">
        <v>14810</v>
      </c>
      <c r="D23" s="81">
        <v>14761</v>
      </c>
      <c r="E23" s="82">
        <v>14751</v>
      </c>
      <c r="F23" s="83">
        <v>15022</v>
      </c>
      <c r="G23" s="81">
        <v>14911</v>
      </c>
      <c r="H23" s="82">
        <v>15033</v>
      </c>
      <c r="I23" s="83">
        <v>14611</v>
      </c>
      <c r="J23" s="81">
        <v>15048</v>
      </c>
      <c r="K23" s="82">
        <v>13615</v>
      </c>
      <c r="L23" s="83">
        <v>13955</v>
      </c>
      <c r="M23" s="81">
        <v>13636</v>
      </c>
      <c r="N23" s="84">
        <v>13090</v>
      </c>
      <c r="O23" s="78">
        <f t="shared" si="5"/>
        <v>173243</v>
      </c>
      <c r="Q23" s="32">
        <f t="shared" si="4"/>
        <v>160153</v>
      </c>
    </row>
    <row r="24" spans="2:17" ht="15" customHeight="1">
      <c r="B24" s="25" t="s">
        <v>21</v>
      </c>
      <c r="C24" s="80">
        <v>5626</v>
      </c>
      <c r="D24" s="81">
        <v>5080</v>
      </c>
      <c r="E24" s="82">
        <v>5282</v>
      </c>
      <c r="F24" s="83">
        <v>5630</v>
      </c>
      <c r="G24" s="81">
        <v>5797</v>
      </c>
      <c r="H24" s="82">
        <v>5682</v>
      </c>
      <c r="I24" s="83">
        <v>5279</v>
      </c>
      <c r="J24" s="81">
        <v>5642</v>
      </c>
      <c r="K24" s="82">
        <v>5017</v>
      </c>
      <c r="L24" s="83">
        <v>5095</v>
      </c>
      <c r="M24" s="81">
        <v>4963</v>
      </c>
      <c r="N24" s="84">
        <v>5323</v>
      </c>
      <c r="O24" s="78">
        <f t="shared" si="5"/>
        <v>64416</v>
      </c>
      <c r="Q24" s="32">
        <f t="shared" si="4"/>
        <v>59093</v>
      </c>
    </row>
    <row r="25" spans="2:17" ht="15" customHeight="1">
      <c r="B25" s="25" t="s">
        <v>22</v>
      </c>
      <c r="C25" s="26">
        <f>C26+C27</f>
        <v>1795</v>
      </c>
      <c r="D25" s="26">
        <f t="shared" ref="D25:N25" si="6">D26+D27</f>
        <v>1811</v>
      </c>
      <c r="E25" s="26">
        <f t="shared" si="6"/>
        <v>1954</v>
      </c>
      <c r="F25" s="26">
        <f t="shared" si="6"/>
        <v>1948</v>
      </c>
      <c r="G25" s="26">
        <f t="shared" si="6"/>
        <v>1954</v>
      </c>
      <c r="H25" s="26">
        <f t="shared" si="6"/>
        <v>1758</v>
      </c>
      <c r="I25" s="26">
        <f t="shared" si="6"/>
        <v>2331</v>
      </c>
      <c r="J25" s="26">
        <f t="shared" si="6"/>
        <v>2007</v>
      </c>
      <c r="K25" s="26">
        <f t="shared" si="6"/>
        <v>1405</v>
      </c>
      <c r="L25" s="26">
        <f t="shared" si="6"/>
        <v>1914</v>
      </c>
      <c r="M25" s="26">
        <f t="shared" si="6"/>
        <v>1680</v>
      </c>
      <c r="N25" s="30">
        <f t="shared" si="6"/>
        <v>1865</v>
      </c>
      <c r="O25" s="78">
        <f t="shared" si="5"/>
        <v>22422</v>
      </c>
      <c r="Q25" s="32">
        <f t="shared" si="4"/>
        <v>20557</v>
      </c>
    </row>
    <row r="26" spans="2:17" ht="15" customHeight="1">
      <c r="B26" s="46" t="s">
        <v>34</v>
      </c>
      <c r="C26" s="80">
        <v>1430</v>
      </c>
      <c r="D26" s="81">
        <v>1397</v>
      </c>
      <c r="E26" s="82">
        <v>1608</v>
      </c>
      <c r="F26" s="83">
        <v>1561</v>
      </c>
      <c r="G26" s="81">
        <v>1562</v>
      </c>
      <c r="H26" s="82">
        <v>1419</v>
      </c>
      <c r="I26" s="83">
        <v>1962</v>
      </c>
      <c r="J26" s="81">
        <v>1546</v>
      </c>
      <c r="K26" s="82">
        <v>1133</v>
      </c>
      <c r="L26" s="83">
        <v>1547</v>
      </c>
      <c r="M26" s="81">
        <v>1439</v>
      </c>
      <c r="N26" s="84">
        <v>1523</v>
      </c>
      <c r="O26" s="78">
        <f t="shared" si="5"/>
        <v>18127</v>
      </c>
      <c r="Q26" s="32">
        <f t="shared" si="4"/>
        <v>16604</v>
      </c>
    </row>
    <row r="27" spans="2:17" ht="15" customHeight="1">
      <c r="B27" s="46" t="s">
        <v>24</v>
      </c>
      <c r="C27" s="80">
        <v>365</v>
      </c>
      <c r="D27" s="81">
        <v>414</v>
      </c>
      <c r="E27" s="82">
        <v>346</v>
      </c>
      <c r="F27" s="80">
        <v>387</v>
      </c>
      <c r="G27" s="81">
        <v>392</v>
      </c>
      <c r="H27" s="82">
        <v>339</v>
      </c>
      <c r="I27" s="83">
        <v>369</v>
      </c>
      <c r="J27" s="81">
        <v>461</v>
      </c>
      <c r="K27" s="82">
        <v>272</v>
      </c>
      <c r="L27" s="83">
        <v>367</v>
      </c>
      <c r="M27" s="81">
        <v>241</v>
      </c>
      <c r="N27" s="84">
        <v>342</v>
      </c>
      <c r="O27" s="78">
        <f t="shared" si="5"/>
        <v>4295</v>
      </c>
      <c r="Q27" s="32">
        <f t="shared" si="4"/>
        <v>3953</v>
      </c>
    </row>
    <row r="28" spans="2:17" ht="15" customHeight="1">
      <c r="B28" s="25" t="s">
        <v>25</v>
      </c>
      <c r="C28" s="26">
        <f>C29+C30</f>
        <v>1157</v>
      </c>
      <c r="D28" s="26">
        <f t="shared" ref="D28:N28" si="7">D29+D30</f>
        <v>1149</v>
      </c>
      <c r="E28" s="26">
        <f t="shared" si="7"/>
        <v>1103</v>
      </c>
      <c r="F28" s="26">
        <f t="shared" si="7"/>
        <v>1245</v>
      </c>
      <c r="G28" s="26">
        <f t="shared" si="7"/>
        <v>1260</v>
      </c>
      <c r="H28" s="26">
        <f t="shared" si="7"/>
        <v>1322</v>
      </c>
      <c r="I28" s="26">
        <f t="shared" si="7"/>
        <v>1012</v>
      </c>
      <c r="J28" s="26">
        <f t="shared" si="7"/>
        <v>1143</v>
      </c>
      <c r="K28" s="26">
        <f t="shared" si="7"/>
        <v>1121</v>
      </c>
      <c r="L28" s="26">
        <f t="shared" si="7"/>
        <v>1163</v>
      </c>
      <c r="M28" s="26">
        <f t="shared" si="7"/>
        <v>1195</v>
      </c>
      <c r="N28" s="30">
        <f t="shared" si="7"/>
        <v>1167</v>
      </c>
      <c r="O28" s="78">
        <f t="shared" si="5"/>
        <v>14037</v>
      </c>
      <c r="Q28" s="32">
        <f t="shared" si="4"/>
        <v>12870</v>
      </c>
    </row>
    <row r="29" spans="2:17" ht="15" customHeight="1">
      <c r="B29" s="46" t="s">
        <v>35</v>
      </c>
      <c r="C29" s="80">
        <v>697</v>
      </c>
      <c r="D29" s="81">
        <v>678</v>
      </c>
      <c r="E29" s="82">
        <v>687</v>
      </c>
      <c r="F29" s="83">
        <v>817</v>
      </c>
      <c r="G29" s="81">
        <v>757</v>
      </c>
      <c r="H29" s="82">
        <v>890</v>
      </c>
      <c r="I29" s="83">
        <v>694</v>
      </c>
      <c r="J29" s="81">
        <v>750</v>
      </c>
      <c r="K29" s="82">
        <v>787</v>
      </c>
      <c r="L29" s="83">
        <v>753</v>
      </c>
      <c r="M29" s="81">
        <v>767</v>
      </c>
      <c r="N29" s="84">
        <v>771</v>
      </c>
      <c r="O29" s="78">
        <f t="shared" si="5"/>
        <v>9048</v>
      </c>
      <c r="Q29" s="32">
        <f t="shared" si="4"/>
        <v>8277</v>
      </c>
    </row>
    <row r="30" spans="2:17" ht="15" customHeight="1">
      <c r="B30" s="46" t="s">
        <v>27</v>
      </c>
      <c r="C30" s="80">
        <v>460</v>
      </c>
      <c r="D30" s="81">
        <v>471</v>
      </c>
      <c r="E30" s="82">
        <v>416</v>
      </c>
      <c r="F30" s="83">
        <v>428</v>
      </c>
      <c r="G30" s="81">
        <v>503</v>
      </c>
      <c r="H30" s="82">
        <v>432</v>
      </c>
      <c r="I30" s="83">
        <v>318</v>
      </c>
      <c r="J30" s="81">
        <v>393</v>
      </c>
      <c r="K30" s="82">
        <v>334</v>
      </c>
      <c r="L30" s="83">
        <v>410</v>
      </c>
      <c r="M30" s="81">
        <v>428</v>
      </c>
      <c r="N30" s="84">
        <v>396</v>
      </c>
      <c r="O30" s="78">
        <f t="shared" si="5"/>
        <v>4989</v>
      </c>
      <c r="Q30" s="32">
        <f t="shared" si="4"/>
        <v>4593</v>
      </c>
    </row>
    <row r="31" spans="2:17" ht="15" customHeight="1" thickBot="1">
      <c r="B31" s="47" t="s">
        <v>28</v>
      </c>
      <c r="C31" s="85">
        <v>398</v>
      </c>
      <c r="D31" s="86">
        <v>348</v>
      </c>
      <c r="E31" s="87">
        <v>435</v>
      </c>
      <c r="F31" s="88">
        <v>385</v>
      </c>
      <c r="G31" s="86">
        <v>365</v>
      </c>
      <c r="H31" s="87">
        <v>310</v>
      </c>
      <c r="I31" s="88">
        <v>315</v>
      </c>
      <c r="J31" s="86">
        <v>337</v>
      </c>
      <c r="K31" s="87">
        <v>244</v>
      </c>
      <c r="L31" s="88">
        <v>258</v>
      </c>
      <c r="M31" s="86">
        <v>269</v>
      </c>
      <c r="N31" s="89">
        <v>248</v>
      </c>
      <c r="O31" s="78">
        <f t="shared" si="5"/>
        <v>3912</v>
      </c>
      <c r="Q31" s="53">
        <f t="shared" si="4"/>
        <v>3664</v>
      </c>
    </row>
    <row r="32" spans="2:17" ht="15" customHeight="1" thickBot="1">
      <c r="B32" s="12" t="s">
        <v>29</v>
      </c>
      <c r="C32" s="54">
        <v>25</v>
      </c>
      <c r="D32" s="55">
        <v>25</v>
      </c>
      <c r="E32" s="56">
        <v>25</v>
      </c>
      <c r="F32" s="57">
        <v>26</v>
      </c>
      <c r="G32" s="55">
        <v>26</v>
      </c>
      <c r="H32" s="56">
        <v>26</v>
      </c>
      <c r="I32" s="57">
        <v>25</v>
      </c>
      <c r="J32" s="55">
        <v>25</v>
      </c>
      <c r="K32" s="56">
        <v>23</v>
      </c>
      <c r="L32" s="57">
        <v>22</v>
      </c>
      <c r="M32" s="55">
        <v>22</v>
      </c>
      <c r="N32" s="58">
        <v>21</v>
      </c>
      <c r="O32" s="90">
        <f>SUM(C32:N32)</f>
        <v>291</v>
      </c>
      <c r="Q32" s="91">
        <f t="shared" si="4"/>
        <v>270</v>
      </c>
    </row>
    <row r="33" spans="2:18" ht="8.25" customHeight="1" thickBot="1">
      <c r="B33" s="9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Q33" s="63"/>
    </row>
    <row r="34" spans="2:18" ht="18" customHeight="1" thickBot="1">
      <c r="Q34" s="93" t="s">
        <v>36</v>
      </c>
    </row>
    <row r="35" spans="2:18" ht="15" customHeight="1" thickBot="1">
      <c r="B35" s="4" t="s">
        <v>37</v>
      </c>
      <c r="C35" s="5" t="s">
        <v>38</v>
      </c>
      <c r="D35" s="6" t="s">
        <v>4</v>
      </c>
      <c r="E35" s="7" t="s">
        <v>5</v>
      </c>
      <c r="F35" s="8" t="s">
        <v>6</v>
      </c>
      <c r="G35" s="6" t="s">
        <v>7</v>
      </c>
      <c r="H35" s="7" t="s">
        <v>8</v>
      </c>
      <c r="I35" s="8" t="s">
        <v>9</v>
      </c>
      <c r="J35" s="6" t="s">
        <v>10</v>
      </c>
      <c r="K35" s="7" t="s">
        <v>11</v>
      </c>
      <c r="L35" s="8" t="s">
        <v>12</v>
      </c>
      <c r="M35" s="6" t="s">
        <v>13</v>
      </c>
      <c r="N35" s="9" t="s">
        <v>14</v>
      </c>
      <c r="O35" s="94" t="s">
        <v>15</v>
      </c>
      <c r="P35" s="11"/>
      <c r="Q35" s="95" t="s">
        <v>39</v>
      </c>
      <c r="R35" s="96" t="s">
        <v>40</v>
      </c>
    </row>
    <row r="36" spans="2:18" ht="15" customHeight="1">
      <c r="B36" s="69" t="s">
        <v>17</v>
      </c>
      <c r="C36" s="97">
        <f>C4-C20</f>
        <v>-5903</v>
      </c>
      <c r="D36" s="98">
        <f t="shared" ref="D36:N48" si="8">D4-D20</f>
        <v>-4218</v>
      </c>
      <c r="E36" s="99">
        <f t="shared" si="8"/>
        <v>-2850</v>
      </c>
      <c r="F36" s="100">
        <f t="shared" si="8"/>
        <v>-8104</v>
      </c>
      <c r="G36" s="98">
        <f t="shared" si="8"/>
        <v>-5649</v>
      </c>
      <c r="H36" s="99">
        <f t="shared" si="8"/>
        <v>-3257</v>
      </c>
      <c r="I36" s="100">
        <f t="shared" si="8"/>
        <v>-3877</v>
      </c>
      <c r="J36" s="98">
        <f t="shared" si="8"/>
        <v>-1529</v>
      </c>
      <c r="K36" s="99">
        <f t="shared" si="8"/>
        <v>-1533</v>
      </c>
      <c r="L36" s="100">
        <f t="shared" si="8"/>
        <v>-17594</v>
      </c>
      <c r="M36" s="98">
        <f t="shared" si="8"/>
        <v>-178</v>
      </c>
      <c r="N36" s="101">
        <f t="shared" si="8"/>
        <v>4559</v>
      </c>
      <c r="O36" s="102">
        <f>SUM(C36:N36)</f>
        <v>-50133</v>
      </c>
      <c r="P36" s="23"/>
      <c r="Q36" s="103">
        <f>((O4/Q20)-1)*100</f>
        <v>-7.3339776650672377</v>
      </c>
      <c r="R36" s="104">
        <f>+Q4-Q20</f>
        <v>-25724</v>
      </c>
    </row>
    <row r="37" spans="2:18" ht="15" customHeight="1">
      <c r="B37" s="25" t="s">
        <v>18</v>
      </c>
      <c r="C37" s="105">
        <f t="shared" ref="C37:K48" si="9">C5-C21</f>
        <v>1220</v>
      </c>
      <c r="D37" s="106">
        <f t="shared" si="9"/>
        <v>-828</v>
      </c>
      <c r="E37" s="107">
        <f t="shared" si="9"/>
        <v>-524</v>
      </c>
      <c r="F37" s="108">
        <f t="shared" si="9"/>
        <v>-1618</v>
      </c>
      <c r="G37" s="106">
        <f t="shared" si="9"/>
        <v>-2210</v>
      </c>
      <c r="H37" s="107">
        <f t="shared" si="9"/>
        <v>-3185</v>
      </c>
      <c r="I37" s="108">
        <f t="shared" si="9"/>
        <v>-1200</v>
      </c>
      <c r="J37" s="106">
        <f t="shared" si="9"/>
        <v>-2301</v>
      </c>
      <c r="K37" s="107">
        <f t="shared" si="9"/>
        <v>-1812</v>
      </c>
      <c r="L37" s="108">
        <f t="shared" si="8"/>
        <v>-23120</v>
      </c>
      <c r="M37" s="106">
        <f t="shared" si="8"/>
        <v>-7994</v>
      </c>
      <c r="N37" s="109">
        <f t="shared" si="8"/>
        <v>-6431</v>
      </c>
      <c r="O37" s="102">
        <f>SUM(C37:N37)</f>
        <v>-50003</v>
      </c>
      <c r="Q37" s="110">
        <f>((O5/Q21)-1)*100</f>
        <v>-3.9749925333989244</v>
      </c>
      <c r="R37" s="104">
        <f>+Q5-Q21</f>
        <v>-15838</v>
      </c>
    </row>
    <row r="38" spans="2:18" ht="15" customHeight="1">
      <c r="B38" s="25" t="s">
        <v>19</v>
      </c>
      <c r="C38" s="105">
        <f t="shared" si="9"/>
        <v>-3096</v>
      </c>
      <c r="D38" s="106">
        <f t="shared" si="9"/>
        <v>1354</v>
      </c>
      <c r="E38" s="107">
        <f t="shared" si="9"/>
        <v>2010</v>
      </c>
      <c r="F38" s="108">
        <f t="shared" si="9"/>
        <v>-1548</v>
      </c>
      <c r="G38" s="106">
        <f t="shared" si="9"/>
        <v>2066</v>
      </c>
      <c r="H38" s="107">
        <f t="shared" si="9"/>
        <v>-1785</v>
      </c>
      <c r="I38" s="108">
        <f t="shared" si="9"/>
        <v>-380</v>
      </c>
      <c r="J38" s="106">
        <f t="shared" si="9"/>
        <v>-91</v>
      </c>
      <c r="K38" s="107">
        <f t="shared" si="9"/>
        <v>-213</v>
      </c>
      <c r="L38" s="111">
        <f t="shared" si="8"/>
        <v>-20555</v>
      </c>
      <c r="M38" s="112">
        <f t="shared" si="8"/>
        <v>82</v>
      </c>
      <c r="N38" s="113">
        <f t="shared" si="8"/>
        <v>6906</v>
      </c>
      <c r="O38" s="114">
        <f t="shared" ref="O38:O47" si="10">SUM(C38:N38)</f>
        <v>-15250</v>
      </c>
      <c r="Q38" s="115">
        <f t="shared" ref="Q38:Q46" si="11">((O6/Q22)-1)*100</f>
        <v>4.762611485674717</v>
      </c>
      <c r="R38" s="104">
        <f t="shared" ref="R38:R48" si="12">+Q6-Q22</f>
        <v>20217</v>
      </c>
    </row>
    <row r="39" spans="2:18" ht="15" customHeight="1">
      <c r="B39" s="25" t="s">
        <v>20</v>
      </c>
      <c r="C39" s="105">
        <f t="shared" si="9"/>
        <v>-457</v>
      </c>
      <c r="D39" s="106">
        <f t="shared" si="9"/>
        <v>98</v>
      </c>
      <c r="E39" s="107">
        <f t="shared" si="9"/>
        <v>983</v>
      </c>
      <c r="F39" s="108">
        <f t="shared" si="9"/>
        <v>-363</v>
      </c>
      <c r="G39" s="106">
        <f t="shared" si="9"/>
        <v>676</v>
      </c>
      <c r="H39" s="107">
        <f t="shared" si="9"/>
        <v>-400</v>
      </c>
      <c r="I39" s="108">
        <f t="shared" si="9"/>
        <v>275</v>
      </c>
      <c r="J39" s="106">
        <f t="shared" si="9"/>
        <v>-11</v>
      </c>
      <c r="K39" s="107">
        <f t="shared" si="9"/>
        <v>116</v>
      </c>
      <c r="L39" s="111">
        <f t="shared" si="8"/>
        <v>-8422</v>
      </c>
      <c r="M39" s="112">
        <f t="shared" si="8"/>
        <v>800</v>
      </c>
      <c r="N39" s="113">
        <f t="shared" si="8"/>
        <v>3315</v>
      </c>
      <c r="O39" s="114">
        <f t="shared" si="10"/>
        <v>-3390</v>
      </c>
      <c r="Q39" s="115">
        <f t="shared" si="11"/>
        <v>6.0567082727142063</v>
      </c>
      <c r="R39" s="104">
        <f>+Q7-Q23</f>
        <v>9700</v>
      </c>
    </row>
    <row r="40" spans="2:18" ht="15" customHeight="1">
      <c r="B40" s="25" t="s">
        <v>21</v>
      </c>
      <c r="C40" s="105">
        <f t="shared" si="9"/>
        <v>-450</v>
      </c>
      <c r="D40" s="106">
        <f t="shared" si="9"/>
        <v>758</v>
      </c>
      <c r="E40" s="107">
        <f t="shared" si="9"/>
        <v>461</v>
      </c>
      <c r="F40" s="108">
        <f t="shared" si="9"/>
        <v>-433</v>
      </c>
      <c r="G40" s="106">
        <f t="shared" si="9"/>
        <v>-192</v>
      </c>
      <c r="H40" s="107">
        <f t="shared" si="9"/>
        <v>-533</v>
      </c>
      <c r="I40" s="108">
        <f t="shared" si="9"/>
        <v>-383</v>
      </c>
      <c r="J40" s="106">
        <f t="shared" si="9"/>
        <v>-305</v>
      </c>
      <c r="K40" s="116">
        <f t="shared" si="9"/>
        <v>-680</v>
      </c>
      <c r="L40" s="111">
        <f t="shared" si="8"/>
        <v>-3571</v>
      </c>
      <c r="M40" s="112">
        <f t="shared" si="8"/>
        <v>350</v>
      </c>
      <c r="N40" s="113">
        <f t="shared" si="8"/>
        <v>659</v>
      </c>
      <c r="O40" s="114">
        <f t="shared" si="10"/>
        <v>-4319</v>
      </c>
      <c r="Q40" s="115">
        <f t="shared" si="11"/>
        <v>1.6990168040207809</v>
      </c>
      <c r="R40" s="104">
        <f t="shared" si="12"/>
        <v>1004</v>
      </c>
    </row>
    <row r="41" spans="2:18" ht="15" customHeight="1">
      <c r="B41" s="25" t="s">
        <v>22</v>
      </c>
      <c r="C41" s="105">
        <f t="shared" si="9"/>
        <v>-182</v>
      </c>
      <c r="D41" s="106">
        <f t="shared" si="9"/>
        <v>48</v>
      </c>
      <c r="E41" s="107">
        <f t="shared" si="9"/>
        <v>-97</v>
      </c>
      <c r="F41" s="105">
        <f t="shared" si="9"/>
        <v>-128</v>
      </c>
      <c r="G41" s="106">
        <f t="shared" si="9"/>
        <v>140</v>
      </c>
      <c r="H41" s="107">
        <f t="shared" si="9"/>
        <v>48</v>
      </c>
      <c r="I41" s="105">
        <f t="shared" si="9"/>
        <v>-19</v>
      </c>
      <c r="J41" s="106">
        <f t="shared" si="9"/>
        <v>-104</v>
      </c>
      <c r="K41" s="107">
        <f t="shared" si="9"/>
        <v>-148</v>
      </c>
      <c r="L41" s="105">
        <f t="shared" si="8"/>
        <v>-1179</v>
      </c>
      <c r="M41" s="106">
        <f t="shared" si="8"/>
        <v>86</v>
      </c>
      <c r="N41" s="109">
        <f t="shared" si="8"/>
        <v>34</v>
      </c>
      <c r="O41" s="102">
        <f t="shared" si="10"/>
        <v>-1501</v>
      </c>
      <c r="Q41" s="110">
        <f t="shared" si="11"/>
        <v>1.7706863842000375</v>
      </c>
      <c r="R41" s="104">
        <f t="shared" si="12"/>
        <v>364</v>
      </c>
    </row>
    <row r="42" spans="2:18" ht="15" customHeight="1">
      <c r="B42" s="46" t="s">
        <v>34</v>
      </c>
      <c r="C42" s="105">
        <f t="shared" si="9"/>
        <v>-47</v>
      </c>
      <c r="D42" s="106">
        <f t="shared" si="9"/>
        <v>56</v>
      </c>
      <c r="E42" s="107">
        <f t="shared" si="9"/>
        <v>-91</v>
      </c>
      <c r="F42" s="108">
        <f t="shared" si="9"/>
        <v>-79</v>
      </c>
      <c r="G42" s="106">
        <f t="shared" si="9"/>
        <v>175</v>
      </c>
      <c r="H42" s="107">
        <f t="shared" si="9"/>
        <v>23</v>
      </c>
      <c r="I42" s="108">
        <f t="shared" si="9"/>
        <v>-49</v>
      </c>
      <c r="J42" s="106">
        <f t="shared" si="9"/>
        <v>-47</v>
      </c>
      <c r="K42" s="107">
        <f t="shared" si="9"/>
        <v>-8</v>
      </c>
      <c r="L42" s="108">
        <f t="shared" si="8"/>
        <v>-814</v>
      </c>
      <c r="M42" s="106">
        <f t="shared" si="8"/>
        <v>-31</v>
      </c>
      <c r="N42" s="109">
        <f t="shared" si="8"/>
        <v>-52</v>
      </c>
      <c r="O42" s="102">
        <f t="shared" si="10"/>
        <v>-964</v>
      </c>
      <c r="Q42" s="110">
        <f t="shared" si="11"/>
        <v>3.366658636473141</v>
      </c>
      <c r="R42" s="104">
        <f t="shared" si="12"/>
        <v>559</v>
      </c>
    </row>
    <row r="43" spans="2:18" ht="15" customHeight="1">
      <c r="B43" s="46" t="s">
        <v>24</v>
      </c>
      <c r="C43" s="105">
        <f t="shared" si="9"/>
        <v>-135</v>
      </c>
      <c r="D43" s="106">
        <f t="shared" si="9"/>
        <v>-8</v>
      </c>
      <c r="E43" s="107">
        <f t="shared" si="9"/>
        <v>-6</v>
      </c>
      <c r="F43" s="105">
        <f t="shared" si="9"/>
        <v>-49</v>
      </c>
      <c r="G43" s="106">
        <f t="shared" si="9"/>
        <v>-35</v>
      </c>
      <c r="H43" s="107">
        <f t="shared" si="9"/>
        <v>25</v>
      </c>
      <c r="I43" s="105">
        <f t="shared" si="9"/>
        <v>30</v>
      </c>
      <c r="J43" s="106">
        <f t="shared" si="9"/>
        <v>-57</v>
      </c>
      <c r="K43" s="107">
        <f t="shared" si="9"/>
        <v>-140</v>
      </c>
      <c r="L43" s="105">
        <f t="shared" si="8"/>
        <v>-365</v>
      </c>
      <c r="M43" s="106">
        <f t="shared" si="8"/>
        <v>117</v>
      </c>
      <c r="N43" s="109">
        <f t="shared" si="8"/>
        <v>86</v>
      </c>
      <c r="O43" s="102">
        <f t="shared" si="10"/>
        <v>-537</v>
      </c>
      <c r="Q43" s="110">
        <f t="shared" si="11"/>
        <v>-4.9329623071085233</v>
      </c>
      <c r="R43" s="104">
        <f t="shared" si="12"/>
        <v>-195</v>
      </c>
    </row>
    <row r="44" spans="2:18" ht="15" customHeight="1">
      <c r="B44" s="25" t="s">
        <v>25</v>
      </c>
      <c r="C44" s="105">
        <f t="shared" si="9"/>
        <v>-67</v>
      </c>
      <c r="D44" s="106">
        <f t="shared" si="9"/>
        <v>100</v>
      </c>
      <c r="E44" s="107">
        <f t="shared" si="9"/>
        <v>230</v>
      </c>
      <c r="F44" s="108">
        <f t="shared" si="9"/>
        <v>-64</v>
      </c>
      <c r="G44" s="106">
        <f t="shared" si="9"/>
        <v>174</v>
      </c>
      <c r="H44" s="107">
        <f t="shared" si="9"/>
        <v>-192</v>
      </c>
      <c r="I44" s="108">
        <f t="shared" si="9"/>
        <v>99</v>
      </c>
      <c r="J44" s="106">
        <f t="shared" si="9"/>
        <v>137</v>
      </c>
      <c r="K44" s="107">
        <f t="shared" si="9"/>
        <v>-136</v>
      </c>
      <c r="L44" s="108">
        <f t="shared" si="8"/>
        <v>-636</v>
      </c>
      <c r="M44" s="106">
        <f t="shared" si="8"/>
        <v>-274</v>
      </c>
      <c r="N44" s="109">
        <f t="shared" si="8"/>
        <v>234</v>
      </c>
      <c r="O44" s="102">
        <f t="shared" si="10"/>
        <v>-395</v>
      </c>
      <c r="Q44" s="110">
        <f t="shared" si="11"/>
        <v>5.9984459984459892</v>
      </c>
      <c r="R44" s="104">
        <f t="shared" si="12"/>
        <v>772</v>
      </c>
    </row>
    <row r="45" spans="2:18" ht="15" customHeight="1">
      <c r="B45" s="46" t="s">
        <v>41</v>
      </c>
      <c r="C45" s="105">
        <f t="shared" si="9"/>
        <v>11</v>
      </c>
      <c r="D45" s="106">
        <f t="shared" si="9"/>
        <v>63</v>
      </c>
      <c r="E45" s="107">
        <f t="shared" si="9"/>
        <v>168</v>
      </c>
      <c r="F45" s="108">
        <f t="shared" si="9"/>
        <v>-130</v>
      </c>
      <c r="G45" s="106">
        <f t="shared" si="9"/>
        <v>55</v>
      </c>
      <c r="H45" s="107">
        <f t="shared" si="9"/>
        <v>-144</v>
      </c>
      <c r="I45" s="108">
        <f t="shared" si="9"/>
        <v>61</v>
      </c>
      <c r="J45" s="106">
        <f t="shared" si="9"/>
        <v>64</v>
      </c>
      <c r="K45" s="107">
        <f t="shared" si="9"/>
        <v>-203</v>
      </c>
      <c r="L45" s="108">
        <f t="shared" si="8"/>
        <v>-420</v>
      </c>
      <c r="M45" s="106">
        <f t="shared" si="8"/>
        <v>-192</v>
      </c>
      <c r="N45" s="109">
        <f t="shared" si="8"/>
        <v>118</v>
      </c>
      <c r="O45" s="102">
        <f t="shared" si="10"/>
        <v>-549</v>
      </c>
      <c r="Q45" s="110">
        <f t="shared" si="11"/>
        <v>2.6821312069590375</v>
      </c>
      <c r="R45" s="104">
        <f t="shared" si="12"/>
        <v>222</v>
      </c>
    </row>
    <row r="46" spans="2:18" ht="15" customHeight="1">
      <c r="B46" s="46" t="s">
        <v>27</v>
      </c>
      <c r="C46" s="105">
        <f t="shared" si="9"/>
        <v>-78</v>
      </c>
      <c r="D46" s="106">
        <f t="shared" si="9"/>
        <v>37</v>
      </c>
      <c r="E46" s="107">
        <f t="shared" si="9"/>
        <v>62</v>
      </c>
      <c r="F46" s="108">
        <f t="shared" si="9"/>
        <v>66</v>
      </c>
      <c r="G46" s="106">
        <f t="shared" si="9"/>
        <v>119</v>
      </c>
      <c r="H46" s="107">
        <f t="shared" si="9"/>
        <v>-48</v>
      </c>
      <c r="I46" s="108">
        <f t="shared" si="9"/>
        <v>38</v>
      </c>
      <c r="J46" s="106">
        <f t="shared" si="9"/>
        <v>73</v>
      </c>
      <c r="K46" s="107">
        <f t="shared" si="9"/>
        <v>67</v>
      </c>
      <c r="L46" s="108">
        <f t="shared" si="8"/>
        <v>-216</v>
      </c>
      <c r="M46" s="106">
        <f t="shared" si="8"/>
        <v>-82</v>
      </c>
      <c r="N46" s="109">
        <f t="shared" si="8"/>
        <v>116</v>
      </c>
      <c r="O46" s="102">
        <f t="shared" si="10"/>
        <v>154</v>
      </c>
      <c r="Q46" s="110">
        <f t="shared" si="11"/>
        <v>11.974744175919882</v>
      </c>
      <c r="R46" s="104">
        <f t="shared" si="12"/>
        <v>550</v>
      </c>
    </row>
    <row r="47" spans="2:18" ht="15" customHeight="1" thickBot="1">
      <c r="B47" s="47" t="s">
        <v>28</v>
      </c>
      <c r="C47" s="117">
        <f t="shared" si="9"/>
        <v>-3</v>
      </c>
      <c r="D47" s="118">
        <f t="shared" si="9"/>
        <v>13</v>
      </c>
      <c r="E47" s="119">
        <f t="shared" si="9"/>
        <v>-77</v>
      </c>
      <c r="F47" s="120">
        <f t="shared" si="9"/>
        <v>-31</v>
      </c>
      <c r="G47" s="118">
        <f t="shared" si="9"/>
        <v>7</v>
      </c>
      <c r="H47" s="119">
        <f t="shared" si="9"/>
        <v>-39</v>
      </c>
      <c r="I47" s="120">
        <f t="shared" si="9"/>
        <v>-13</v>
      </c>
      <c r="J47" s="118">
        <f t="shared" si="9"/>
        <v>-56</v>
      </c>
      <c r="K47" s="119">
        <f t="shared" si="9"/>
        <v>-42</v>
      </c>
      <c r="L47" s="120">
        <f t="shared" si="8"/>
        <v>-171</v>
      </c>
      <c r="M47" s="118">
        <f t="shared" si="8"/>
        <v>45</v>
      </c>
      <c r="N47" s="121">
        <f t="shared" si="8"/>
        <v>91</v>
      </c>
      <c r="O47" s="102">
        <f t="shared" si="10"/>
        <v>-276</v>
      </c>
      <c r="Q47" s="122">
        <f>((O15/Q31)-1)*100</f>
        <v>-0.76419213973799582</v>
      </c>
      <c r="R47" s="104">
        <f>+Q15-Q31</f>
        <v>-28</v>
      </c>
    </row>
    <row r="48" spans="2:18" ht="15" customHeight="1" thickBot="1">
      <c r="B48" s="12" t="s">
        <v>29</v>
      </c>
      <c r="C48" s="123">
        <f t="shared" si="9"/>
        <v>-1</v>
      </c>
      <c r="D48" s="124">
        <f t="shared" si="9"/>
        <v>1</v>
      </c>
      <c r="E48" s="125">
        <f t="shared" si="9"/>
        <v>1</v>
      </c>
      <c r="F48" s="126">
        <f t="shared" si="9"/>
        <v>-1</v>
      </c>
      <c r="G48" s="124">
        <f t="shared" si="9"/>
        <v>0</v>
      </c>
      <c r="H48" s="125">
        <f t="shared" si="9"/>
        <v>0</v>
      </c>
      <c r="I48" s="126">
        <f t="shared" si="9"/>
        <v>-1</v>
      </c>
      <c r="J48" s="124">
        <f t="shared" si="9"/>
        <v>0</v>
      </c>
      <c r="K48" s="125">
        <f t="shared" si="9"/>
        <v>0</v>
      </c>
      <c r="L48" s="126">
        <f t="shared" si="8"/>
        <v>-14</v>
      </c>
      <c r="M48" s="124">
        <f t="shared" si="8"/>
        <v>1</v>
      </c>
      <c r="N48" s="127">
        <f t="shared" si="8"/>
        <v>6</v>
      </c>
      <c r="O48" s="128">
        <f>SUM(C48:N48)</f>
        <v>-8</v>
      </c>
      <c r="Q48" s="129">
        <f>((Q16/Q32)-1)*100</f>
        <v>4.8148148148148051</v>
      </c>
      <c r="R48" s="130">
        <f t="shared" si="12"/>
        <v>13</v>
      </c>
    </row>
    <row r="49" spans="17:17">
      <c r="Q49" s="131"/>
    </row>
  </sheetData>
  <mergeCells count="1">
    <mergeCell ref="P18:P19"/>
  </mergeCells>
  <phoneticPr fontId="2"/>
  <printOptions horizontalCentered="1" verticalCentered="1"/>
  <pageMargins left="0.19685039370078741" right="0.19685039370078741" top="0.59055118110236227" bottom="0.39370078740157483" header="0.51181102362204722" footer="0.11811023622047245"/>
  <pageSetup paperSize="9" scale="73" orientation="landscape" horizontalDpi="4294967292" r:id="rId1"/>
  <headerFooter alignWithMargins="0">
    <oddHeader>&amp;R&amp;D</oddHeader>
    <oddFooter>&amp;C&amp;8&amp;Z&amp;F&amp;R&amp;8&amp;D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図書館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2019-11-25T06:21:56Z</dcterms:created>
  <dcterms:modified xsi:type="dcterms:W3CDTF">2019-11-25T06:23:12Z</dcterms:modified>
</cp:coreProperties>
</file>